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24" documentId="120_S{2AC9BD13-BADA-5192-A53E-5A8FF88502F6}" xr6:coauthVersionLast="47" xr6:coauthVersionMax="47" xr10:uidLastSave="{8EDACAFF-94BB-492B-9D7D-DD22CEC174F2}"/>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6"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<sst xmlns="http://schemas.openxmlformats.org/spreadsheetml/2006/main" count="180279" uniqueCount="39121">
  <si>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</si>
  <si>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</si>
  <si>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</si>
  <si>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</si>
  <si>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</si>
  <si>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</si>
  <si>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</si>
  <si>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</si>
  <si>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</si>
  <si>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</si>
  <si>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</si>
  <si>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</si>
  <si>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</si>
  <si>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</si>
  <si>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</si>
  <si>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</si>
  <si>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</si>
  <si>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</si>
  <si>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</si>
  <si>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</si>
  <si>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</si>
  <si>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</si>
  <si>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</si>
  <si>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</si>
  <si>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</si>
  <si>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</si>
  <si>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</si>
  <si>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</si>
  <si>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</si>
  <si>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</si>
  <si>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</si>
  <si>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</si>
  <si>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</si>
  <si>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</si>
  <si>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</si>
  <si>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</si>
  <si>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</si>
  <si>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</si>
  <si>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</si>
  <si>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</si>
  <si>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</si>
  <si>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</si>
  <si>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</si>
  <si>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</si>
  <si>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</si>
  <si>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</si>
  <si>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</si>
  <si>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</si>
  <si>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</si>
  <si>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</si>
  <si>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</si>
  <si>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</si>
  <si>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</si>
  <si>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</si>
  <si>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</si>
  <si>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</si>
  <si>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</si>
  <si>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</si>
  <si>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</si>
  <si>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</si>
  <si>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</si>
  <si>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</si>
  <si>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</si>
  <si>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</si>
  <si>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</si>
  <si>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</si>
  <si>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</si>
  <si>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</si>
  <si>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</si>
  <si>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</si>
  <si>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</si>
  <si>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</si>
  <si>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</si>
  <si>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</si>
  <si>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</si>
  <si>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</si>
  <si>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</si>
  <si>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</si>
  <si>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</si>
  <si>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</si>
  <si>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</si>
  <si>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</si>
  <si>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</si>
  <si>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</si>
  <si>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</si>
  <si>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</si>
  <si>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</si>
  <si>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</si>
  <si>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</si>
  <si>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</si>
  <si>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</si>
  <si>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</si>
  <si>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</si>
  <si>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</si>
  <si>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</si>
  <si>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</si>
  <si>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</si>
  <si>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</si>
  <si>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</si>
  <si>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</si>
  <si>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</si>
  <si>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</si>
  <si>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</si>
  <si>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</si>
  <si>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</si>
  <si>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</si>
  <si>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</si>
  <si>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</si>
  <si>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</si>
  <si>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</si>
  <si>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</si>
  <si>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</si>
  <si>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</si>
  <si>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</si>
  <si>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</si>
  <si>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</si>
  <si>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</si>
  <si>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</si>
  <si>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</si>
  <si>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</si>
  <si>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</si>
  <si>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</si>
  <si>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</si>
  <si>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</si>
  <si>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</si>
  <si>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</si>
  <si>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</si>
  <si>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</si>
  <si>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</si>
  <si>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</si>
  <si>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</si>
  <si>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</si>
  <si>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</si>
  <si>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</si>
  <si>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</si>
  <si>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</si>
  <si>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</si>
  <si>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</si>
  <si>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</si>
  <si>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</si>
  <si>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</si>
  <si>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</si>
  <si>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</si>
  <si>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</si>
  <si>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</si>
  <si>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</si>
  <si>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</si>
  <si>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</si>
  <si>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</si>
  <si>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</si>
  <si>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</si>
  <si>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</si>
  <si>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</si>
  <si>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</si>
  <si>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</si>
  <si>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</si>
  <si>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</si>
  <si>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</si>
  <si>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</si>
  <si>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</si>
  <si>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</si>
  <si>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</si>
  <si>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</si>
  <si>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</si>
  <si>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</si>
  <si>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</si>
  <si>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</si>
  <si>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</si>
  <si>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</si>
  <si>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</si>
  <si>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</si>
  <si>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</si>
  <si>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</si>
  <si>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</si>
  <si>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</si>
  <si>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</si>
  <si>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</si>
  <si>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</si>
  <si>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</si>
  <si>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</si>
  <si>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</si>
  <si>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</si>
  <si>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</si>
  <si>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</si>
  <si>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</si>
  <si>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</si>
  <si>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</si>
  <si>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</si>
  <si>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</si>
  <si>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</si>
  <si>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</si>
  <si>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</si>
  <si>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</si>
  <si>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</si>
  <si>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</si>
  <si>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</si>
  <si>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</si>
  <si>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</si>
  <si>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</si>
  <si>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</si>
  <si>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</si>
  <si>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</si>
  <si>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</si>
  <si>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</si>
  <si>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</si>
  <si>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</si>
  <si>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</si>
  <si>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</si>
  <si>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</si>
  <si>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</si>
  <si>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</si>
  <si>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</si>
  <si>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</si>
  <si>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</si>
  <si>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</si>
  <si>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</si>
  <si>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</si>
  <si>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</si>
  <si>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</si>
  <si>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</si>
  <si>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</si>
  <si>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</si>
  <si>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</si>
  <si>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</si>
  <si>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</si>
  <si>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</si>
  <si>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</si>
  <si>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</si>
  <si>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</si>
  <si>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</si>
  <si>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</si>
  <si>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</si>
  <si>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</si>
  <si>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</si>
  <si>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</si>
  <si>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</si>
  <si>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</si>
  <si>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</si>
  <si>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</si>
  <si>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</si>
  <si>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</si>
  <si>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</si>
  <si>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</si>
  <si>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</si>
  <si>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</si>
  <si>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</si>
  <si>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</si>
  <si>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</si>
  <si>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</si>
  <si>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</si>
  <si>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</si>
  <si>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</si>
  <si>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</si>
  <si>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</si>
  <si>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</si>
  <si>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</si>
  <si>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</si>
  <si>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</si>
  <si>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</si>
  <si>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</si>
  <si>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</si>
  <si>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</si>
  <si>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</si>
  <si>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</si>
  <si>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</si>
  <si>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</si>
  <si>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</si>
  <si>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</si>
  <si>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</si>
  <si>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</si>
  <si>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</si>
  <si>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</si>
  <si>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</si>
  <si>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</si>
  <si>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</si>
  <si>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</si>
  <si>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</si>
  <si>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</si>
  <si>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</si>
  <si>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</si>
  <si>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</si>
  <si>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</si>
  <si>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</si>
  <si>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</si>
  <si>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</si>
  <si>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</si>
  <si>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</si>
  <si>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</si>
  <si>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</si>
  <si>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</si>
  <si>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</si>
  <si>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</si>
  <si>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</si>
  <si>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</si>
  <si>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</si>
  <si>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</si>
  <si>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</si>
  <si>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</si>
  <si>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</si>
  <si>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</si>
  <si>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</si>
  <si>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</si>
  <si>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</si>
  <si>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</si>
  <si>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</si>
  <si>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</si>
  <si>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</si>
  <si>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</si>
  <si>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</si>
  <si>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</si>
  <si>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</si>
  <si>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</si>
  <si>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</si>
  <si>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</si>
  <si>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</si>
  <si>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</si>
  <si>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</si>
  <si>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</si>
  <si>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</si>
  <si>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</si>
  <si>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</si>
  <si>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</si>
  <si>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</si>
  <si>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</si>
  <si>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</si>
  <si>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</si>
  <si>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</si>
  <si>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</si>
  <si>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</si>
  <si>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</si>
  <si>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</si>
  <si>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</si>
  <si>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</si>
  <si>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</si>
  <si>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</si>
  <si>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</si>
  <si>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</si>
  <si>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</si>
  <si>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</si>
  <si>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</si>
  <si>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</si>
  <si>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</si>
  <si>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</si>
  <si>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</si>
  <si>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</si>
  <si>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</si>
  <si>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</si>
  <si>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</si>
  <si>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</si>
  <si>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</si>
  <si>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</si>
  <si>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</si>
  <si>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</si>
  <si>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</si>
  <si>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</si>
  <si>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</si>
  <si>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</si>
  <si>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</si>
  <si>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</si>
  <si>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</si>
  <si>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</si>
  <si>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</si>
  <si>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</si>
  <si>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</si>
  <si>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</si>
  <si>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</si>
  <si>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</si>
  <si>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</si>
  <si>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</si>
  <si>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</si>
  <si>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</si>
  <si>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</si>
  <si>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</si>
  <si>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</si>
  <si>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</si>
  <si>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</si>
  <si>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</si>
  <si>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</si>
  <si>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</si>
  <si>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</si>
  <si>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</si>
  <si>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</si>
  <si>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</si>
  <si>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</si>
  <si>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</si>
  <si>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</si>
  <si>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</si>
  <si>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</si>
  <si>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</si>
  <si>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</si>
  <si>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</si>
  <si>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</si>
  <si>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</si>
  <si>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</si>
  <si>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</si>
  <si>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</si>
  <si>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</si>
  <si>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</si>
  <si>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</si>
  <si>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</si>
  <si>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</si>
  <si>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</si>
  <si>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</si>
  <si>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</si>
  <si>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</si>
  <si>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</si>
  <si>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</si>
  <si>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</si>
  <si>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</si>
  <si>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</si>
  <si>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</si>
  <si>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</si>
  <si>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</si>
  <si>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</si>
  <si>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</si>
  <si>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</si>
  <si>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</si>
  <si>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</si>
  <si>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</si>
  <si>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</si>
  <si>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</si>
  <si>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</si>
  <si>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</si>
  <si>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</si>
  <si>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</si>
  <si>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</si>
  <si>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</si>
  <si>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</si>
  <si>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</si>
  <si>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</si>
  <si>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</si>
  <si>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</si>
  <si>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</si>
  <si>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</si>
  <si>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</si>
  <si>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</si>
  <si>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</si>
  <si>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</si>
  <si>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</si>
  <si>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</si>
  <si>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</si>
  <si>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</si>
  <si>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</si>
  <si>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</si>
  <si>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</si>
  <si>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</si>
  <si>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</si>
  <si>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</si>
  <si>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</si>
  <si>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</si>
  <si>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</si>
  <si>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</si>
  <si>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</si>
  <si>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</si>
  <si>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</si>
  <si>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</si>
  <si>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</si>
  <si>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</si>
  <si>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</si>
  <si>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</si>
  <si>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</si>
  <si>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</si>
  <si>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</si>
  <si>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</si>
  <si>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</si>
  <si>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</si>
  <si>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</si>
  <si>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</si>
  <si>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</si>
  <si>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</si>
  <si>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</si>
  <si>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</si>
  <si>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</si>
  <si>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</si>
  <si>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</si>
  <si>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</si>
  <si>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</si>
  <si>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</si>
  <si>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</si>
  <si>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</si>
  <si>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</si>
  <si>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</si>
  <si>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</si>
  <si>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</si>
  <si>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</si>
  <si>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</si>
  <si>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</si>
  <si>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</si>
  <si>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</si>
  <si>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</si>
  <si>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</si>
  <si>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</si>
  <si>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</si>
  <si>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</si>
  <si>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</si>
  <si>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</si>
  <si>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</si>
  <si>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</si>
  <si>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</si>
  <si>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</si>
  <si>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</si>
  <si>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</si>
  <si>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</si>
  <si>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</si>
  <si>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</si>
  <si>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</si>
  <si>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</si>
  <si>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</si>
  <si>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</si>
  <si>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</si>
  <si>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</si>
  <si>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</si>
  <si>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</si>
  <si>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</si>
  <si>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</si>
  <si>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</si>
  <si>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</si>
  <si>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</si>
  <si>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</si>
  <si>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</si>
  <si>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</si>
  <si>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</si>
  <si>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</si>
  <si>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</si>
  <si>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</si>
  <si>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</si>
  <si>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</si>
  <si>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</si>
  <si>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</si>
  <si>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</si>
  <si>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</si>
  <si>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</si>
  <si>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</si>
  <si>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</si>
  <si>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</si>
  <si>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</si>
  <si>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</si>
  <si>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</si>
  <si>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</si>
  <si>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</si>
  <si>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</si>
  <si>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</si>
  <si>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</si>
  <si>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</si>
  <si>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</si>
  <si>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</si>
  <si>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</si>
  <si>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</si>
  <si>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</si>
  <si>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</si>
  <si>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</si>
  <si>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</si>
  <si>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</si>
  <si>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</si>
  <si>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</si>
  <si>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</si>
  <si>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</si>
  <si>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</si>
  <si>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</si>
  <si>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</si>
  <si>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</si>
  <si>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</si>
  <si>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</si>
  <si>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</si>
  <si>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</si>
  <si>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</si>
  <si>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</si>
  <si>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</si>
  <si>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</si>
  <si>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</si>
  <si>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</si>
  <si>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</si>
  <si>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</si>
  <si>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</si>
  <si>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</si>
  <si>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</si>
  <si>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</si>
  <si>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</si>
  <si>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</si>
  <si>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</si>
  <si>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</si>
  <si>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</si>
  <si>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</si>
  <si>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</si>
  <si>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</si>
  <si>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</si>
  <si>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</si>
  <si>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</si>
  <si>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</si>
  <si>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</si>
  <si>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</si>
  <si>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</si>
  <si>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</si>
  <si>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</si>
  <si>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</si>
  <si>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</si>
  <si>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</si>
  <si>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</si>
  <si>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</si>
  <si>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</si>
  <si>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</si>
  <si>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</si>
  <si>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</si>
  <si>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</si>
  <si>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</si>
  <si>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</si>
  <si>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</si>
  <si>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</si>
  <si>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</si>
  <si>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</si>
  <si>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</si>
  <si>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</si>
  <si>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</si>
  <si>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</si>
  <si>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</si>
  <si>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</si>
  <si>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</si>
  <si>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</si>
  <si>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</si>
  <si>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</si>
  <si>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</si>
  <si>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</si>
  <si>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</si>
  <si>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</si>
  <si>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</si>
  <si>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</si>
  <si>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</si>
  <si>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</si>
  <si>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</si>
  <si>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</si>
  <si>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</si>
  <si>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</si>
  <si>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</si>
  <si>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</si>
  <si>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</si>
  <si>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</si>
  <si>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</si>
  <si>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</si>
  <si>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</si>
  <si>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</si>
  <si>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</si>
  <si>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</si>
  <si>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</si>
  <si>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</si>
  <si>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</si>
  <si>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</si>
  <si>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</si>
  <si>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</si>
  <si>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</si>
  <si>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</si>
  <si>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</si>
  <si>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</si>
  <si>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</si>
  <si>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</si>
  <si>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</si>
  <si>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</si>
  <si>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</si>
  <si>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</si>
  <si>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</si>
  <si>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</si>
  <si>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</si>
  <si>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</si>
  <si>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</si>
  <si>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</si>
  <si>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</si>
  <si>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</si>
  <si>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</si>
  <si>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</si>
  <si>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</si>
  <si>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</si>
  <si>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</si>
  <si>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</si>
  <si>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</si>
  <si>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</si>
  <si>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</si>
  <si>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</si>
  <si>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</si>
  <si>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</si>
  <si>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</si>
  <si>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</si>
  <si>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</si>
  <si>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</si>
  <si>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</si>
  <si>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</si>
  <si>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</si>
  <si>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</si>
  <si>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</si>
  <si>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</si>
  <si>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</si>
  <si>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</si>
  <si>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</si>
  <si>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</si>
  <si>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</si>
  <si>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</si>
  <si>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</si>
  <si>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</si>
  <si>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</si>
  <si>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</si>
  <si>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</si>
  <si>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</si>
  <si>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</si>
  <si>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</si>
  <si>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</si>
  <si>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</si>
  <si>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</si>
  <si>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</si>
  <si>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</si>
  <si>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</si>
  <si>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</si>
  <si>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</si>
  <si>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</si>
  <si>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</si>
  <si>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</si>
  <si>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</si>
  <si>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</si>
  <si>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</si>
  <si>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</si>
  <si>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</si>
  <si>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</si>
  <si>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</si>
  <si>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</si>
  <si>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</si>
  <si>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</si>
  <si>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</si>
  <si>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</si>
  <si>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</si>
  <si>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</si>
  <si>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</si>
  <si>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</si>
  <si>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</si>
  <si>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</si>
  <si>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</si>
  <si>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</si>
  <si>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</si>
  <si>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</si>
  <si>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</si>
  <si>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</si>
  <si>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</si>
  <si>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</si>
  <si>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</si>
  <si>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</si>
  <si>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</si>
  <si>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</si>
  <si>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</si>
  <si>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</si>
  <si>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</si>
  <si>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</si>
  <si>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</si>
  <si>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</si>
  <si>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</si>
  <si>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</si>
  <si>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</si>
  <si>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</si>
  <si>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</si>
  <si>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</si>
  <si>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</si>
  <si>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</si>
  <si>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</si>
  <si>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</si>
  <si>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</si>
  <si>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</si>
  <si>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</si>
  <si>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</si>
  <si>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</si>
  <si>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</si>
  <si>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</si>
  <si>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</si>
  <si>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</si>
  <si>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</si>
  <si>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</si>
  <si>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</si>
  <si>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</si>
  <si>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</si>
  <si>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</si>
  <si>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</si>
  <si>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</si>
  <si>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</si>
  <si>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</si>
  <si>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</si>
  <si>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</si>
  <si>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</si>
  <si>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</si>
  <si>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</si>
  <si>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</si>
  <si>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</si>
  <si>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</si>
  <si>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</si>
  <si>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</si>
  <si>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</si>
  <si>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</si>
  <si>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</si>
  <si>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</si>
  <si>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</si>
  <si>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</si>
  <si>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</si>
  <si>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</si>
  <si>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</si>
  <si>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</si>
  <si>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</si>
  <si>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</si>
  <si>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</si>
  <si>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</si>
  <si>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</si>
  <si>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</si>
  <si>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</si>
  <si>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</si>
  <si>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</si>
  <si>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</si>
  <si>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</si>
  <si>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</si>
  <si>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</si>
  <si>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</si>
  <si>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</si>
  <si>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</si>
  <si>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</si>
  <si>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</si>
  <si>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</si>
  <si>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</si>
  <si>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</si>
  <si>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</si>
  <si>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</si>
  <si>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</si>
  <si>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</si>
  <si>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</si>
  <si>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</si>
  <si>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</si>
  <si>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</si>
  <si>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</si>
  <si>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</si>
  <si>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</si>
  <si>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</si>
  <si>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</si>
  <si>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</si>
  <si>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</si>
  <si>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</si>
  <si>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</si>
  <si>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</si>
  <si>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</si>
  <si>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</si>
  <si>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</si>
  <si>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</si>
  <si>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</si>
  <si>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</si>
  <si>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</si>
  <si>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</si>
  <si>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</si>
  <si>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</si>
  <si>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</si>
  <si>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</si>
  <si>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</si>
  <si>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</si>
  <si>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</si>
  <si>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</si>
  <si>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</si>
  <si>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</si>
  <si>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</si>
  <si>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</si>
  <si>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</si>
  <si>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</si>
  <si>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</si>
  <si>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</si>
  <si>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</si>
  <si>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</si>
  <si>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</si>
  <si>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</si>
  <si>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</si>
  <si>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</si>
  <si>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</si>
  <si>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</si>
  <si>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</si>
  <si>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</si>
  <si>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</si>
  <si>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</si>
  <si>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</si>
  <si>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</si>
  <si>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</si>
  <si>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</si>
  <si>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</si>
  <si>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</si>
  <si>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</si>
  <si>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</si>
  <si>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</si>
  <si>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</si>
  <si>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</si>
  <si>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</si>
  <si>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</si>
  <si>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</si>
  <si>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</si>
  <si>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</si>
  <si>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</si>
  <si>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</si>
  <si>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</si>
  <si>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</si>
  <si>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</si>
  <si>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</si>
  <si>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</si>
  <si>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</si>
  <si>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</si>
  <si>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</si>
  <si>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</si>
  <si>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</si>
  <si>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</si>
  <si>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</si>
  <si>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</si>
  <si>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</si>
  <si>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</si>
  <si>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</si>
  <si>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</si>
  <si>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</si>
  <si>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</si>
  <si>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</si>
  <si>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</si>
  <si>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</si>
  <si>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</si>
  <si>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</si>
  <si>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</si>
  <si>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</si>
  <si>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</si>
  <si>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</si>
  <si>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</si>
  <si>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</si>
  <si>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</si>
  <si>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</si>
  <si>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</si>
  <si>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</si>
  <si>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</si>
  <si>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</si>
  <si>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</si>
  <si>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</si>
  <si>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</si>
  <si>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</si>
  <si>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</si>
  <si>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</si>
  <si>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</si>
  <si>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</si>
  <si>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</si>
  <si>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</si>
  <si>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</si>
  <si>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</si>
  <si>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</si>
  <si>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</si>
  <si>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</si>
  <si>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</si>
  <si>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</si>
  <si>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</si>
  <si>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</si>
  <si>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</si>
  <si>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</si>
  <si>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</si>
  <si>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</si>
  <si>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</si>
  <si>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</si>
  <si>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</si>
  <si>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</si>
  <si>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</si>
  <si>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</si>
  <si>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</si>
  <si>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</si>
  <si>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</si>
  <si>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</si>
  <si>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</si>
  <si>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</si>
  <si>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</si>
  <si>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</si>
  <si>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</si>
  <si>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</si>
  <si>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</si>
  <si>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</si>
  <si>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</si>
  <si>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</si>
  <si>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</si>
  <si>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</si>
  <si>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</si>
  <si>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</si>
  <si>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</si>
  <si>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</si>
  <si>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</si>
  <si>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</si>
  <si>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</si>
  <si>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</si>
  <si>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</si>
  <si>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</si>
  <si>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</si>
  <si>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</si>
  <si>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</si>
  <si>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</si>
  <si>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</si>
  <si>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</si>
  <si>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</si>
  <si>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</si>
  <si>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</si>
  <si>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</si>
  <si>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</si>
  <si>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</si>
  <si>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</si>
  <si>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</si>
  <si>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</si>
  <si>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</si>
  <si>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</si>
  <si>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</si>
  <si>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</si>
  <si>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</si>
  <si>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</si>
  <si>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</si>
  <si>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</si>
  <si>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</si>
  <si>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</si>
  <si>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</si>
  <si>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</si>
  <si>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</si>
  <si>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</si>
  <si>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</si>
  <si>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</si>
  <si>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</si>
  <si>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</si>
  <si>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</si>
  <si>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</si>
  <si>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</si>
  <si>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</si>
  <si>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</si>
  <si>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</si>
  <si>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</si>
  <si>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</si>
  <si>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</si>
  <si>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</si>
  <si>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</si>
  <si>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</si>
  <si>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</si>
  <si>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</si>
  <si>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</si>
  <si>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</si>
  <si>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</si>
  <si>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</si>
  <si>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</si>
  <si>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</si>
  <si>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</si>
  <si>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</si>
  <si>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</si>
  <si>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</si>
  <si>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</si>
  <si>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</si>
  <si>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</si>
  <si>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</si>
  <si>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</si>
  <si>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</si>
  <si>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</si>
  <si>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</si>
  <si>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</si>
  <si>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</si>
  <si>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</si>
  <si>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</si>
  <si>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</si>
  <si>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</si>
  <si>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</si>
  <si>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</si>
  <si>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</si>
  <si>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</si>
  <si>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</si>
  <si>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</si>
  <si>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</si>
  <si>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</si>
  <si>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</si>
  <si>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</si>
  <si>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</si>
  <si>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</si>
  <si>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</si>
  <si>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</si>
  <si>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</si>
  <si>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</si>
  <si>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</si>
  <si>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</si>
  <si>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</si>
  <si>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</si>
  <si>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</si>
  <si>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</si>
  <si>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</si>
  <si>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</si>
  <si>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</si>
  <si>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</si>
  <si>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</si>
  <si>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</si>
  <si>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</si>
  <si>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</si>
  <si>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</si>
  <si>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</si>
  <si>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</si>
  <si>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</si>
  <si>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</si>
  <si>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</si>
  <si>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</si>
  <si>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</si>
  <si>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</si>
  <si>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</si>
  <si>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</si>
  <si>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</si>
  <si>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</si>
  <si>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</si>
  <si>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</si>
  <si>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</si>
  <si>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</si>
  <si>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</si>
  <si>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</si>
  <si>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</si>
  <si>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</si>
  <si>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</si>
  <si>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</si>
  <si>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</si>
  <si>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</si>
  <si>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</si>
  <si>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</si>
  <si>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</si>
  <si>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</si>
  <si>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</si>
  <si>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</si>
  <si>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</si>
  <si>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</si>
  <si>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</si>
  <si>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</si>
  <si>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</si>
  <si>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</si>
  <si>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</si>
  <si>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</si>
  <si>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</si>
  <si>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</si>
  <si>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</si>
  <si>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</si>
  <si>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</si>
  <si>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</si>
  <si>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</si>
  <si>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</si>
  <si>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</si>
  <si>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</si>
  <si>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</si>
  <si>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</si>
  <si>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</si>
  <si>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</si>
  <si>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</si>
  <si>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</si>
  <si>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</si>
  <si>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</si>
  <si>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</si>
  <si>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</si>
  <si>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</si>
  <si>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</si>
  <si>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</si>
  <si>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</si>
  <si>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</si>
  <si>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</si>
  <si>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</si>
  <si>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</si>
  <si>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</si>
  <si>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</si>
  <si>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</si>
  <si>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</si>
  <si>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</si>
  <si>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</si>
  <si>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</si>
  <si>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</si>
  <si>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</si>
  <si>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</si>
  <si>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</si>
  <si>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</si>
  <si>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</si>
  <si>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</si>
  <si>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</si>
  <si>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</si>
  <si>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</si>
  <si>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</si>
  <si>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</si>
  <si>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</si>
  <si>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</si>
  <si>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</si>
  <si>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</si>
  <si>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</si>
  <si>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</si>
  <si>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</si>
  <si>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</si>
  <si>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</si>
  <si>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</si>
  <si>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</si>
  <si>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</si>
  <si>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</si>
  <si>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</si>
  <si>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</si>
  <si>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</si>
  <si>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</si>
  <si>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</si>
  <si>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</si>
  <si>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</si>
  <si>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</si>
  <si>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</si>
  <si>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</si>
  <si>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</si>
  <si>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</si>
  <si>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</si>
  <si>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</si>
  <si>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</si>
  <si>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</si>
  <si>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</si>
  <si>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</si>
  <si>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</si>
  <si>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</si>
  <si>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</si>
  <si>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</si>
  <si>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</si>
  <si>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</si>
  <si>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</si>
  <si>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</si>
  <si>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</si>
  <si>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</si>
  <si>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</si>
  <si>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</si>
  <si>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</si>
  <si>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</si>
  <si>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</si>
  <si>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</si>
  <si>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</si>
  <si>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</si>
  <si>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</si>
  <si>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</si>
  <si>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</si>
  <si>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</si>
  <si>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</si>
  <si>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</si>
  <si>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</si>
  <si>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</si>
  <si>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</si>
  <si>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</si>
  <si>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</si>
  <si>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</si>
  <si>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</si>
  <si>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</si>
  <si>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</si>
  <si>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</si>
  <si>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</si>
  <si>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</si>
  <si>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</si>
  <si>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</si>
  <si>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</si>
  <si>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</si>
  <si>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</si>
  <si>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</si>
  <si>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</si>
  <si>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</si>
  <si>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</si>
  <si>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</si>
  <si>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</si>
  <si>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</si>
  <si>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</si>
  <si>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</si>
  <si>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</si>
  <si>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</si>
  <si>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</si>
  <si>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</si>
  <si>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</si>
  <si>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</si>
  <si>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</si>
  <si>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</si>
  <si>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</si>
  <si>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</si>
  <si>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</si>
  <si>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</si>
  <si>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</si>
  <si>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</si>
  <si>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</si>
  <si>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</si>
  <si>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</si>
  <si>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</si>
  <si>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</si>
  <si>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</si>
  <si>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</si>
  <si>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</si>
  <si>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</si>
  <si>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</si>
  <si>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</si>
  <si>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</si>
  <si>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</si>
  <si>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</si>
  <si>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</si>
  <si>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</si>
  <si>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</si>
  <si>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</si>
  <si>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</si>
  <si>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</si>
  <si>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</si>
  <si>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</si>
  <si>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</si>
  <si>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</si>
  <si>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</si>
  <si>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</si>
  <si>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</si>
  <si>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</si>
  <si>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</si>
  <si>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</si>
  <si>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</si>
  <si>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</si>
  <si>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</si>
  <si>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</si>
  <si>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</si>
  <si>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</si>
  <si>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</si>
  <si>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</si>
  <si>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</si>
  <si>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</si>
  <si>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</si>
  <si>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</si>
  <si>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</si>
  <si>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</si>
  <si>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</si>
  <si>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</si>
  <si>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</si>
  <si>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</si>
  <si>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</si>
  <si>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</si>
  <si>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</si>
  <si>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</si>
  <si>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</si>
  <si>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</si>
  <si>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</si>
  <si>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</si>
  <si>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</si>
  <si>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</si>
  <si>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</si>
  <si>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</si>
  <si>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</si>
  <si>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</si>
  <si>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</si>
  <si>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</si>
  <si>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</si>
  <si>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</si>
  <si>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</si>
  <si>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</si>
  <si>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</si>
  <si>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</si>
  <si>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</si>
  <si>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</si>
  <si>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</si>
  <si>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</si>
  <si>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</si>
  <si>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</si>
  <si>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</si>
  <si>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</si>
  <si>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</si>
  <si>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</si>
  <si>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</si>
  <si>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</si>
  <si>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</si>
  <si>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</si>
  <si>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</si>
  <si>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</si>
  <si>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</si>
  <si>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</si>
  <si>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</si>
  <si>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</si>
  <si>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</si>
  <si>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</si>
  <si>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</si>
  <si>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</si>
  <si>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</si>
  <si>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</si>
  <si>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</si>
  <si>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</si>
  <si>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</si>
  <si>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</si>
  <si>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</si>
  <si>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</si>
  <si>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</si>
  <si>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</si>
  <si>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</si>
  <si>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</si>
  <si>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</si>
  <si>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</si>
  <si>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</si>
  <si>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</si>
  <si>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</si>
  <si>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</si>
  <si>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</si>
  <si>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</si>
  <si>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</si>
  <si>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</si>
  <si>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</si>
  <si>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</si>
  <si>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</si>
  <si>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</si>
  <si>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</si>
  <si>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</si>
  <si>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</si>
  <si>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</si>
  <si>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</si>
  <si>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</si>
  <si>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</si>
  <si>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</si>
  <si>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</si>
  <si>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</si>
  <si>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</si>
  <si>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</si>
  <si>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</si>
  <si>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</si>
  <si>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</si>
  <si>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</si>
  <si>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</si>
  <si>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</si>
  <si>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</si>
  <si>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</si>
  <si>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</si>
  <si>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</si>
  <si>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</si>
  <si>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</si>
  <si>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</si>
  <si>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</si>
  <si>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</si>
  <si>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</si>
  <si>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</si>
  <si>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</si>
  <si>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</si>
  <si>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</si>
  <si>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</si>
  <si>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</si>
  <si>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</si>
  <si>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</si>
  <si>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</si>
  <si>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</si>
  <si>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</si>
  <si>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</si>
  <si>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</si>
  <si>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</si>
  <si>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</si>
  <si>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</si>
  <si>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</si>
  <si>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</si>
  <si>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</si>
  <si>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</si>
  <si>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</si>
  <si>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</si>
  <si>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</si>
  <si>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</si>
  <si>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</si>
  <si>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</si>
  <si>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</si>
  <si>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</si>
  <si>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</si>
  <si>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</si>
  <si>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</si>
  <si>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</si>
  <si>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</si>
  <si>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</si>
  <si>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</si>
  <si>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</si>
  <si>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</si>
  <si>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</si>
  <si>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</si>
  <si>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</si>
  <si>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</si>
  <si>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</si>
  <si>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</si>
  <si>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</si>
  <si>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</si>
  <si>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</si>
  <si>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</si>
  <si>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</si>
  <si>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</si>
  <si>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</si>
  <si>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</si>
  <si>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</si>
  <si>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</si>
  <si>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</si>
  <si>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</si>
  <si>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</si>
  <si>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</si>
  <si>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</si>
  <si>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</si>
  <si>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</si>
  <si>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</si>
  <si>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</si>
  <si>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</si>
  <si>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</si>
  <si>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</si>
  <si>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</si>
  <si>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</si>
  <si>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</si>
  <si>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</si>
  <si>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</si>
  <si>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</si>
  <si>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</si>
  <si>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</si>
  <si>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</si>
  <si>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</si>
  <si>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</si>
  <si>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</si>
  <si>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</si>
  <si>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</si>
  <si>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</si>
  <si>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</si>
  <si>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</si>
  <si>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</si>
  <si>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</si>
  <si>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</si>
  <si>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</si>
  <si>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</si>
  <si>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</si>
  <si>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</si>
  <si>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</si>
  <si>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</si>
  <si>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</si>
  <si>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</si>
  <si>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</si>
  <si>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</si>
  <si>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</si>
  <si>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</si>
  <si>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</si>
  <si>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</si>
  <si>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</si>
  <si>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</si>
  <si>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</si>
  <si>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</si>
  <si>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</si>
  <si>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</si>
  <si>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</si>
  <si>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</si>
  <si>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</si>
  <si>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</si>
  <si>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</si>
  <si>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</si>
  <si>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</si>
  <si>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</si>
  <si>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</si>
  <si>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</si>
  <si>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</si>
  <si>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</si>
  <si>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</si>
  <si>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</si>
  <si>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</si>
  <si>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</si>
  <si>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</si>
  <si>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</si>
  <si>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</si>
  <si>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</si>
  <si>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</si>
  <si>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</si>
  <si>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</si>
  <si>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</si>
  <si>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</si>
  <si>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</si>
  <si>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</si>
  <si>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</si>
  <si>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</si>
  <si>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</si>
  <si>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</si>
  <si>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</si>
  <si>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</si>
  <si>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</si>
  <si>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</si>
  <si>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</si>
  <si>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</si>
  <si>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</si>
  <si>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</si>
  <si>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</si>
  <si>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</si>
  <si>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</si>
  <si>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</si>
  <si>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</si>
  <si>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</si>
  <si>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</si>
  <si>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</si>
  <si>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</si>
  <si>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</si>
  <si>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</si>
  <si>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</si>
  <si>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</si>
  <si>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</si>
  <si>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</si>
  <si>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</si>
  <si>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</si>
  <si>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</si>
  <si>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</si>
  <si>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</si>
  <si>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</si>
  <si>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</si>
  <si>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</si>
  <si>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</si>
  <si>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</si>
  <si>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</si>
  <si>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</si>
  <si>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</si>
  <si>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</si>
  <si>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</si>
  <si>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</si>
  <si>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</si>
  <si>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</si>
  <si>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</si>
  <si>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</si>
  <si>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</si>
  <si>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</si>
  <si>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</si>
  <si>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</si>
  <si>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</si>
  <si>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</si>
  <si>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</si>
  <si>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</si>
  <si>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</si>
  <si>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</si>
  <si>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</si>
  <si>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</si>
  <si>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</si>
  <si>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</si>
  <si>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</si>
  <si>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</si>
  <si>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</si>
  <si>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</si>
  <si>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</si>
  <si>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</si>
  <si>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</si>
  <si>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</si>
  <si>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</si>
  <si>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</si>
  <si>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</si>
  <si>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</si>
  <si>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</si>
  <si>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</si>
  <si>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</si>
  <si>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</si>
  <si>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</si>
  <si>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</si>
  <si>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</si>
  <si>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</si>
  <si>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</si>
  <si>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</si>
  <si>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</si>
  <si>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</si>
  <si>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</si>
  <si>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</si>
  <si>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</si>
  <si>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</si>
  <si>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</si>
  <si>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</si>
  <si>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</si>
  <si>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</si>
  <si>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</si>
  <si>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</si>
  <si>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</si>
  <si>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</si>
  <si>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</si>
  <si>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</si>
  <si>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</si>
  <si>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</si>
  <si>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</si>
  <si>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</si>
  <si>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</si>
  <si>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</si>
  <si>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</si>
  <si>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</si>
  <si>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</si>
  <si>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</si>
  <si>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</si>
  <si>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</si>
  <si>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</si>
  <si>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</si>
  <si>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</si>
  <si>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</si>
  <si>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</si>
  <si>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</si>
  <si>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</si>
  <si>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</si>
  <si>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</si>
  <si>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</si>
  <si>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</si>
  <si>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</si>
  <si>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</si>
  <si>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</si>
  <si>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</si>
  <si>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</si>
  <si>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</si>
  <si>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</si>
  <si>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</si>
  <si>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</si>
  <si>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</si>
  <si>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</si>
  <si>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</si>
  <si>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</si>
  <si>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</si>
  <si>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</si>
  <si>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</si>
  <si>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</si>
  <si>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</si>
  <si>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</si>
  <si>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</si>
  <si>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</si>
  <si>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</si>
  <si>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</si>
  <si>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</si>
  <si>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</si>
  <si>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</si>
  <si>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</si>
  <si>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</si>
  <si>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</si>
  <si>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</si>
  <si>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</si>
  <si>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</si>
  <si>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</si>
  <si>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</si>
  <si>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</si>
  <si>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</si>
  <si>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</si>
  <si>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</si>
  <si>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</si>
  <si>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</si>
  <si>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</si>
  <si>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</si>
  <si>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</si>
  <si>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</si>
  <si>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</si>
  <si>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</si>
  <si>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</si>
  <si>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</si>
  <si>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</si>
  <si>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</si>
  <si>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</si>
  <si>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</si>
  <si>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</si>
  <si>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</si>
  <si>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</si>
  <si>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</si>
  <si>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</si>
  <si>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</si>
  <si>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</si>
  <si>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</si>
  <si>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</si>
  <si>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</si>
  <si>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</si>
  <si>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</si>
  <si>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</si>
  <si>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</si>
  <si>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</si>
  <si>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</si>
  <si>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</si>
  <si>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</si>
  <si>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</si>
  <si>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</si>
  <si>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</si>
  <si>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</si>
  <si>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</si>
  <si>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</si>
  <si>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</si>
  <si>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</si>
  <si>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</si>
  <si>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</si>
  <si>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</si>
  <si>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</si>
  <si>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</si>
  <si>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</si>
  <si>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</si>
  <si>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</si>
  <si>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</si>
  <si>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</si>
  <si>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</si>
  <si>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</si>
  <si>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</si>
  <si>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</si>
  <si>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</si>
  <si>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</si>
  <si>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</si>
  <si>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</si>
  <si>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</si>
  <si>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</si>
  <si>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</si>
  <si>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</si>
  <si>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</si>
  <si>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</si>
  <si>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</si>
  <si>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</si>
  <si>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</si>
  <si>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</si>
  <si>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</si>
  <si>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</si>
  <si>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</si>
  <si>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</si>
  <si>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</si>
  <si>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</si>
  <si>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</si>
  <si>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</si>
  <si>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</si>
  <si>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</si>
  <si>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</si>
  <si>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</si>
  <si>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</si>
  <si>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</si>
  <si>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</si>
  <si>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</si>
  <si>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</si>
  <si>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</si>
  <si>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</si>
  <si>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</si>
  <si>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</si>
  <si>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</si>
  <si>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</si>
  <si>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</si>
  <si>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</si>
  <si>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</si>
  <si>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</si>
  <si>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</si>
  <si>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</si>
  <si>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</si>
  <si>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</si>
  <si>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</si>
  <si>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</si>
  <si>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</si>
  <si>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</si>
  <si>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</si>
  <si>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</si>
  <si>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</si>
  <si>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</si>
  <si>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</si>
  <si>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</si>
  <si>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</si>
  <si>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</si>
  <si>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</si>
  <si>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</si>
  <si>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</si>
  <si>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</si>
  <si>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</si>
  <si>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</si>
  <si>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</si>
  <si>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</si>
  <si>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</si>
  <si>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</si>
  <si>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</si>
  <si>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</si>
  <si>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</si>
  <si>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</si>
  <si>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</si>
  <si>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</si>
  <si>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</si>
  <si>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</si>
  <si>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</si>
  <si>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</si>
  <si>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</si>
  <si>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</si>
  <si>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</si>
  <si>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</si>
  <si>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</si>
  <si>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</si>
  <si>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</si>
  <si>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</si>
  <si>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</si>
  <si>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</si>
  <si>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</si>
  <si>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</si>
  <si>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</si>
  <si>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</si>
  <si>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</si>
  <si>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</si>
  <si>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</si>
  <si>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</si>
  <si>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</si>
  <si>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</si>
  <si>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</si>
  <si>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</si>
  <si>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</si>
  <si>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</si>
  <si>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</si>
  <si>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</si>
  <si>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</si>
  <si>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</si>
  <si>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</si>
  <si>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</si>
  <si>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</si>
  <si>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</si>
  <si>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</si>
  <si>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</si>
  <si>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</si>
  <si>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</si>
  <si>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</si>
  <si>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</si>
  <si>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</si>
  <si>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</si>
  <si>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</si>
  <si>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</si>
  <si>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</si>
  <si>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</si>
  <si>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</si>
  <si>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</si>
  <si>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</si>
  <si>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</si>
  <si>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</si>
  <si>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</si>
  <si>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</si>
  <si>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</si>
  <si>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</si>
  <si>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</si>
  <si>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</si>
  <si>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</si>
  <si>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</si>
  <si>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</si>
  <si>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</si>
  <si>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</si>
  <si>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</si>
  <si>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</si>
  <si>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</si>
  <si>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</si>
  <si>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</si>
  <si>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</si>
  <si>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</si>
  <si>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</si>
  <si>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</si>
  <si>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</si>
  <si>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</si>
  <si>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</si>
  <si>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</si>
  <si>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</si>
  <si>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</si>
  <si>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</si>
  <si>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</si>
  <si>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</si>
  <si>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</si>
  <si>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</si>
  <si>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</si>
  <si>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</si>
  <si>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</si>
  <si>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</si>
  <si>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</si>
  <si>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</si>
  <si>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</si>
  <si>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</si>
  <si>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</si>
  <si>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</si>
  <si>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</si>
  <si>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</si>
  <si>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</si>
  <si>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</si>
  <si>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</si>
  <si>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</si>
  <si>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</si>
  <si>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</si>
  <si>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</si>
  <si>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</si>
  <si>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</si>
  <si>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</si>
  <si>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</si>
  <si>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</si>
  <si>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</si>
  <si>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</si>
  <si>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</si>
  <si>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</si>
  <si>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</si>
  <si>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</si>
  <si>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</si>
  <si>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</si>
  <si>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</si>
  <si>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</si>
  <si>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</si>
  <si>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</si>
  <si>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</si>
  <si>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</si>
  <si>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</si>
  <si>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</si>
  <si>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</si>
  <si>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</si>
  <si>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</si>
  <si>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</si>
  <si>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</si>
  <si>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</si>
  <si>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</si>
  <si>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</si>
  <si>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</si>
  <si>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</si>
  <si>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</si>
  <si>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</si>
  <si>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</si>
  <si>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</si>
  <si>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</si>
  <si>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</si>
  <si>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</si>
  <si>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</si>
  <si>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</si>
  <si>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</si>
  <si>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</si>
  <si>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</si>
  <si>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</si>
  <si>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</si>
  <si>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</si>
  <si>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</si>
  <si>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</si>
  <si>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</si>
  <si>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</si>
  <si>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</si>
  <si>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</si>
  <si>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</si>
  <si>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</si>
  <si>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</si>
  <si>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</si>
  <si>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</si>
  <si>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</si>
  <si>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</si>
  <si>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</si>
  <si>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</si>
  <si>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</si>
  <si>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</si>
  <si>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</si>
  <si>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</si>
  <si>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</si>
  <si>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</si>
  <si>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</si>
  <si>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</si>
  <si>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</si>
  <si>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</si>
  <si>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</si>
  <si>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</si>
  <si>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</si>
  <si>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</si>
  <si>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</si>
  <si>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</si>
  <si>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</si>
  <si>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</si>
  <si>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</si>
  <si>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</si>
  <si>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</si>
  <si>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</si>
  <si>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</si>
  <si>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</si>
  <si>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</si>
  <si>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</si>
  <si>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</si>
  <si>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</si>
  <si>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</si>
  <si>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</si>
  <si>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</si>
  <si>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</si>
  <si>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</si>
  <si>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</si>
  <si>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</si>
  <si>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</si>
  <si>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</si>
  <si>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</si>
  <si>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</si>
  <si>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</si>
  <si>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</si>
  <si>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</si>
  <si>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</si>
  <si>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</si>
  <si>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</si>
  <si>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</si>
  <si>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</si>
  <si>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</si>
  <si>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</si>
  <si>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</si>
  <si>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</si>
  <si>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</si>
  <si>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</si>
  <si>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</si>
  <si>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</si>
  <si>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</si>
  <si>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</si>
  <si>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</si>
  <si>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</si>
  <si>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</si>
  <si>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</si>
  <si>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</si>
  <si>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</si>
  <si>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</si>
  <si>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</si>
  <si>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</si>
  <si>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</si>
  <si>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</si>
  <si>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</si>
  <si>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</si>
  <si>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</si>
  <si>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</si>
  <si>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</si>
  <si>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</si>
  <si>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</si>
  <si>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</si>
  <si>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</si>
  <si>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</si>
  <si>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</si>
  <si>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</si>
  <si>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</si>
  <si>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</si>
  <si>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</si>
  <si>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</si>
  <si>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</si>
  <si>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</si>
  <si>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</si>
  <si>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</si>
  <si>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</si>
  <si>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</si>
  <si>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</si>
  <si>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</si>
  <si>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</si>
  <si>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</si>
  <si>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</si>
  <si>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</si>
  <si>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</si>
  <si>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</si>
  <si>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</si>
  <si>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</si>
  <si>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</si>
  <si>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</si>
  <si>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</si>
  <si>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</si>
  <si>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</si>
  <si>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</si>
  <si>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</si>
  <si>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</si>
  <si>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</si>
  <si>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</si>
  <si>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</si>
  <si>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</si>
  <si>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</si>
  <si>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</si>
  <si>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</si>
  <si>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</si>
  <si>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</si>
  <si>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</si>
  <si>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</si>
  <si>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</si>
  <si>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</si>
  <si>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</si>
  <si>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</si>
  <si>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</si>
  <si>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</si>
  <si>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</si>
  <si>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</si>
  <si>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</si>
  <si>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</si>
  <si>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</si>
  <si>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</si>
  <si>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</si>
  <si>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</si>
  <si>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</si>
  <si>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</si>
  <si>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</si>
  <si>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</si>
  <si>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</si>
  <si>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</si>
  <si>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</si>
  <si>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</si>
  <si>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</si>
  <si>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</si>
  <si>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</si>
  <si>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</si>
  <si>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</si>
  <si>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</si>
  <si>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</si>
  <si>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</si>
  <si>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</si>
  <si>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</si>
  <si>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</si>
  <si>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</si>
  <si>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</si>
  <si>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</si>
  <si>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</si>
  <si>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</si>
  <si>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</si>
  <si>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</si>
  <si>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</si>
  <si>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</si>
  <si>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</si>
  <si>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</si>
  <si>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</si>
  <si>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</si>
  <si>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</si>
  <si>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</si>
  <si>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</si>
  <si>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</si>
  <si>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</si>
  <si>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</si>
  <si>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</si>
  <si>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</si>
  <si>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</si>
  <si>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</si>
  <si>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</si>
  <si>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</si>
  <si>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</si>
  <si>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</si>
  <si>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</si>
  <si>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</si>
  <si>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</si>
  <si>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</si>
  <si>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</si>
  <si>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</si>
  <si>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</si>
  <si>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</si>
  <si>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</si>
  <si>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</si>
  <si>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</si>
  <si>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</si>
  <si>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</si>
  <si>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</si>
  <si>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</si>
  <si>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</si>
  <si>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</si>
  <si>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</si>
  <si>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</si>
  <si>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</si>
  <si>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</si>
  <si>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</si>
  <si>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</si>
  <si>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</si>
  <si>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</si>
  <si>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</si>
  <si>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</si>
  <si>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</si>
  <si>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</si>
  <si>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</si>
  <si>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</si>
  <si>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</si>
  <si>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</si>
  <si>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</si>
  <si>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</si>
  <si>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</si>
  <si>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</si>
  <si>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</si>
  <si>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</si>
  <si>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</si>
  <si>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</si>
  <si>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</si>
  <si>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</si>
  <si>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</si>
  <si>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</si>
  <si>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</si>
  <si>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</si>
  <si>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</si>
  <si>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</si>
  <si>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</si>
  <si>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</si>
  <si>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</si>
  <si>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</si>
  <si>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</si>
  <si>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</si>
  <si>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</si>
  <si>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</si>
  <si>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</si>
  <si>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</si>
  <si>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</si>
  <si>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</si>
  <si>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</si>
  <si>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</si>
  <si>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</si>
  <si>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</si>
  <si>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</si>
  <si>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</si>
  <si>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</si>
  <si>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</si>
  <si>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</si>
  <si>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</si>
  <si>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</si>
  <si>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</si>
  <si>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</si>
  <si>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</si>
  <si>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</si>
  <si>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</si>
  <si>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</si>
  <si>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</si>
  <si>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</si>
  <si>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</si>
  <si>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</si>
  <si>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</si>
  <si>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</si>
  <si>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</si>
  <si>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</si>
  <si>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</si>
  <si>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</si>
  <si>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</si>
  <si>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</si>
  <si>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</si>
  <si>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</si>
  <si>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</si>
  <si>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</si>
  <si>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</si>
  <si>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</si>
  <si>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</si>
  <si>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</si>
  <si>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</si>
  <si>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</si>
  <si>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</si>
  <si>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</si>
  <si>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</si>
  <si>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</si>
  <si>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</si>
  <si>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</si>
  <si>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</si>
  <si>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</si>
  <si>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</si>
  <si>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</si>
  <si>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</si>
  <si>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</si>
  <si>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</si>
  <si>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</si>
  <si>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</si>
  <si>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</si>
  <si>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</si>
  <si>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</si>
  <si>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</si>
  <si>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</si>
  <si>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</si>
  <si>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</si>
  <si>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</si>
  <si>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</si>
  <si>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</si>
  <si>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</si>
  <si>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</si>
  <si>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</si>
  <si>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</si>
  <si>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</si>
  <si>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</si>
  <si>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</si>
  <si>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</si>
  <si>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</si>
  <si>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</si>
  <si>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</si>
  <si>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</si>
  <si>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</si>
  <si>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</si>
  <si>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</si>
  <si>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</si>
  <si>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</si>
  <si>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</si>
  <si>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</si>
  <si>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</si>
  <si>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</si>
  <si>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</si>
  <si>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</si>
  <si>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</si>
  <si>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</si>
  <si>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</si>
  <si>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</si>
  <si>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</si>
  <si>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</si>
  <si>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</si>
  <si>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</si>
  <si>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</si>
  <si>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</si>
  <si>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</si>
  <si>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</si>
  <si>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</si>
  <si>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</si>
  <si>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</si>
  <si>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</si>
  <si>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</si>
  <si>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</si>
  <si>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</si>
  <si>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</si>
  <si>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</si>
  <si>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</si>
  <si>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</si>
  <si>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</si>
  <si>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</si>
  <si>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</si>
  <si>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</si>
  <si>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</si>
  <si>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</si>
  <si>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</si>
  <si>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</si>
  <si>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</si>
  <si>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</si>
  <si>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</si>
  <si>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</si>
  <si>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</si>
  <si>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</si>
  <si>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</si>
  <si>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</si>
  <si>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</si>
  <si>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</si>
  <si>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</si>
  <si>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</si>
  <si>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</si>
  <si>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</si>
  <si>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</si>
  <si>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</si>
  <si>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</si>
  <si>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</si>
  <si>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</si>
  <si>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</si>
  <si>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</si>
  <si>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</si>
  <si>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</si>
  <si>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</si>
  <si>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</si>
  <si>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</si>
  <si>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</si>
  <si>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</si>
  <si>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</si>
  <si>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</si>
  <si>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</si>
  <si>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</si>
  <si>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</si>
  <si>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</si>
  <si>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</si>
  <si>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</si>
  <si>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</si>
  <si>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</si>
  <si>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</si>
  <si>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</si>
  <si>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</si>
  <si>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</si>
  <si>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</si>
  <si>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</si>
  <si>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</si>
  <si>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</si>
  <si>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</si>
  <si>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</si>
  <si>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</si>
  <si>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</si>
  <si>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</si>
  <si>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</si>
  <si>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</si>
  <si>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</si>
  <si>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</si>
  <si>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</si>
  <si>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</si>
  <si>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</si>
  <si>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</si>
  <si>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</si>
  <si>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</si>
  <si>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</si>
  <si>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</si>
  <si>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</si>
  <si>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</si>
  <si>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</si>
  <si>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</si>
  <si>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</si>
  <si>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</si>
  <si>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</si>
  <si>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</si>
  <si>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</si>
  <si>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</si>
  <si>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</si>
  <si>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</si>
  <si>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</si>
  <si>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</si>
  <si>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</si>
  <si>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</si>
  <si>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</si>
  <si>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</si>
  <si>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</si>
  <si>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</si>
  <si>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</si>
  <si>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</si>
  <si>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</si>
  <si>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</si>
  <si>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</si>
  <si>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</si>
  <si>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</si>
  <si>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</si>
  <si>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</si>
  <si>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</si>
  <si>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</si>
  <si>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</si>
  <si>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</si>
  <si>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</si>
  <si>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</si>
  <si>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</si>
  <si>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</si>
  <si>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</si>
  <si>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</si>
  <si>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</si>
  <si>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</si>
  <si>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</si>
  <si>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</si>
  <si>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</si>
  <si>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</si>
  <si>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</si>
  <si>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</si>
  <si>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</si>
  <si>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</si>
  <si>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</si>
  <si>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</si>
  <si>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</si>
  <si>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</si>
  <si>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</si>
  <si>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</si>
  <si>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</si>
  <si>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</si>
  <si>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</si>
  <si>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</si>
  <si>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</si>
  <si>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</si>
  <si>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</si>
  <si>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</si>
  <si>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</si>
  <si>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</si>
  <si>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</si>
  <si>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</si>
  <si>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</si>
  <si>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</si>
  <si>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</si>
  <si>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</si>
  <si>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</si>
  <si>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</si>
  <si>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</si>
  <si>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</si>
  <si>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</si>
  <si>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</si>
  <si>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</si>
  <si>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</si>
  <si>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</si>
  <si>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</si>
  <si>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</si>
  <si>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</si>
  <si>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</si>
  <si>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</si>
  <si>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</si>
  <si>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</si>
  <si>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</si>
  <si>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</si>
  <si>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</si>
  <si>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</si>
  <si>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</si>
  <si>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</si>
  <si>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</si>
  <si>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</si>
  <si>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</si>
  <si>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</si>
  <si>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</si>
  <si>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</si>
  <si>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</si>
  <si>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</si>
  <si>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</si>
  <si>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</si>
  <si>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</si>
  <si>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</si>
  <si>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</si>
  <si>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</si>
  <si>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</si>
  <si>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</si>
  <si>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</si>
  <si>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</si>
  <si>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</si>
  <si>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</si>
  <si>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</si>
  <si>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</si>
  <si>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</si>
  <si>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</si>
  <si>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</si>
  <si>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</si>
  <si>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</si>
  <si>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</si>
  <si>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</si>
  <si>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</si>
  <si>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</si>
  <si>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</si>
  <si>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</si>
  <si>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</si>
  <si>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</si>
  <si>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</si>
  <si>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</si>
  <si>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</si>
  <si>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</si>
  <si>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</si>
  <si>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</si>
  <si>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</si>
  <si>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</si>
  <si>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</si>
  <si>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</si>
  <si>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</si>
  <si>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</si>
  <si>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</si>
  <si>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</si>
  <si>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</si>
  <si>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</si>
  <si>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</si>
  <si>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</si>
  <si>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</si>
  <si>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</si>
  <si>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</si>
  <si>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</si>
  <si>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</si>
  <si>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</si>
  <si>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</si>
  <si>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</si>
  <si>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</si>
  <si>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</si>
  <si>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</si>
  <si>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</si>
  <si>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</si>
  <si>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</si>
  <si>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</si>
  <si>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</si>
  <si>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</si>
  <si>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</si>
  <si>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</si>
  <si>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</si>
  <si>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</si>
  <si>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</si>
  <si>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</si>
  <si>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</si>
  <si>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</si>
  <si>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</si>
  <si>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</si>
  <si>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</si>
  <si>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</si>
  <si>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</si>
  <si>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</si>
  <si>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</si>
  <si>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</si>
  <si>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</si>
  <si>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</si>
  <si>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</si>
  <si>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</si>
  <si>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</si>
  <si>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</si>
  <si>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</si>
  <si>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</si>
  <si>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</si>
  <si>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</si>
  <si>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</si>
  <si>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</si>
  <si>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</si>
  <si>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</si>
  <si>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</si>
  <si>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</si>
  <si>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</si>
  <si>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</si>
  <si>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</si>
  <si>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</si>
  <si>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</si>
  <si>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</si>
  <si>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</si>
  <si>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</si>
  <si>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</si>
  <si>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</si>
  <si>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</si>
  <si>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</si>
  <si>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</si>
  <si>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</si>
  <si>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</si>
  <si>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</si>
  <si>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</si>
  <si>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</si>
  <si>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</si>
  <si>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</si>
  <si>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</si>
  <si>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</si>
  <si>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</si>
  <si>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</si>
  <si>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</si>
  <si>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</si>
  <si>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</si>
  <si>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</si>
  <si>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</si>
  <si>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</si>
  <si>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</si>
  <si>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</si>
  <si>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</si>
  <si>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</si>
  <si>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</si>
  <si>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</si>
  <si>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</si>
  <si>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</si>
  <si>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</si>
  <si>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</si>
  <si>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</si>
  <si>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</si>
  <si>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</si>
  <si>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</si>
  <si>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</si>
  <si>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</si>
  <si>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</si>
  <si>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</si>
  <si>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</si>
  <si>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</si>
  <si>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</si>
  <si>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</si>
  <si>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</si>
  <si>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</si>
  <si>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</si>
  <si>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</si>
  <si>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</si>
  <si>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</si>
  <si>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</si>
  <si>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</si>
  <si>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</si>
  <si>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</si>
  <si>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</si>
  <si>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</si>
  <si>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</si>
  <si>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</si>
  <si>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</si>
  <si>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</si>
  <si>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</si>
  <si>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</si>
  <si>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</si>
  <si>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</si>
  <si>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</si>
  <si>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</si>
  <si>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</si>
  <si>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</si>
  <si>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</si>
  <si>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</si>
  <si>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</si>
  <si>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</si>
  <si>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</si>
  <si>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</si>
  <si>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</si>
  <si>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</si>
  <si>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</si>
  <si>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</si>
  <si>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</si>
  <si>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</si>
  <si>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</si>
  <si>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</si>
  <si>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</si>
  <si>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</si>
  <si>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</si>
  <si>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</si>
  <si>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</si>
  <si>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</si>
  <si>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</si>
  <si>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</si>
  <si>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</si>
  <si>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</si>
  <si>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</si>
  <si>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</si>
  <si>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</si>
  <si>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</si>
  <si>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</si>
  <si>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</si>
  <si>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</si>
  <si>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</si>
  <si>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</si>
  <si>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</si>
  <si>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</si>
  <si>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</si>
  <si>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</si>
  <si>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</si>
  <si>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</si>
  <si>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</si>
  <si>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</si>
  <si>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</si>
  <si>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</si>
  <si>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</si>
  <si>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</si>
  <si>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</si>
  <si>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</si>
  <si>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</si>
  <si>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</si>
  <si>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</si>
  <si>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</si>
  <si>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</si>
  <si>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</si>
  <si>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</si>
  <si>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</si>
  <si>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</si>
  <si>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</si>
  <si>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</si>
  <si>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</si>
  <si>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</si>
  <si>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</si>
  <si>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</si>
  <si>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</si>
  <si>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</si>
  <si>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</si>
  <si>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</si>
  <si>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</si>
  <si>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</si>
  <si>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</si>
  <si>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</si>
  <si>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</si>
  <si>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</si>
  <si>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</si>
  <si>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</si>
  <si>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</si>
  <si>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</si>
  <si>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</si>
  <si>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</si>
  <si>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</si>
  <si>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</si>
  <si>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</si>
  <si>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</si>
  <si>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</si>
  <si>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</si>
  <si>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</si>
  <si>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</si>
  <si>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</si>
  <si>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</si>
  <si>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</si>
  <si>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</si>
  <si>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</si>
  <si>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</si>
  <si>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</si>
  <si>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</si>
  <si>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</si>
  <si>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</si>
  <si>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</si>
  <si>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</si>
  <si>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</si>
  <si>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</si>
  <si>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</si>
  <si>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</si>
  <si>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</si>
  <si>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</si>
  <si>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</si>
  <si>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</si>
  <si>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</si>
  <si>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</si>
  <si>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</si>
  <si>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</si>
  <si>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</si>
  <si>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</si>
  <si>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</si>
  <si>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</si>
  <si>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</si>
  <si>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</si>
  <si>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</si>
  <si>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</si>
  <si>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</si>
  <si>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</si>
  <si>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</si>
  <si>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</si>
  <si>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</si>
  <si>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</si>
  <si>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</si>
  <si>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</si>
  <si>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</si>
  <si>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</si>
  <si>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</si>
  <si>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</si>
  <si>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</si>
  <si>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</si>
  <si>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</si>
  <si>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</si>
  <si>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</si>
  <si>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</si>
  <si>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</si>
  <si>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</si>
  <si>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</si>
  <si>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</si>
  <si>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</si>
  <si>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</si>
  <si>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</si>
  <si>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</si>
  <si>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</si>
  <si>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</si>
  <si>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</si>
  <si>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</si>
  <si>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</si>
  <si>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</si>
  <si>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</si>
  <si>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</si>
  <si>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</si>
  <si>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</si>
  <si>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</si>
  <si>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</si>
  <si>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</si>
  <si>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</si>
  <si>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</si>
  <si>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</si>
  <si>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</si>
  <si>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</si>
  <si>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</si>
  <si>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</si>
  <si>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</si>
  <si>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</si>
  <si>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</si>
  <si>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</si>
  <si>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</si>
  <si>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</si>
  <si>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</si>
  <si>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</si>
  <si>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</si>
  <si>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</si>
  <si>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</si>
  <si>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</si>
  <si>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</si>
  <si>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</si>
  <si>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</si>
  <si>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</si>
  <si>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</si>
  <si>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</si>
  <si>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</si>
  <si>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</si>
  <si>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</si>
  <si>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</si>
  <si>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</si>
  <si>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</si>
  <si>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</si>
  <si>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</si>
  <si>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</si>
  <si>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</si>
  <si>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</si>
  <si>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</si>
  <si>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</si>
  <si>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</si>
  <si>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</si>
  <si>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</si>
  <si>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</si>
  <si>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</si>
  <si>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</si>
  <si>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</si>
  <si>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</si>
  <si>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</si>
  <si>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</si>
  <si>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</si>
  <si>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</si>
  <si>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</si>
  <si>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</si>
  <si>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</si>
  <si>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</si>
  <si>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</si>
  <si>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</si>
  <si>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</si>
  <si>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</si>
  <si>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</si>
  <si>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</si>
  <si>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</si>
  <si>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</si>
  <si>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</si>
  <si>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</si>
  <si>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</si>
  <si>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</si>
  <si>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</si>
  <si>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</si>
  <si>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</si>
  <si>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</si>
  <si>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</si>
  <si>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</si>
  <si>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</si>
  <si>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</si>
  <si>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</si>
  <si>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</si>
  <si>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</si>
  <si>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</si>
  <si>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</si>
  <si>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</si>
  <si>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</si>
  <si>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</si>
  <si>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</si>
  <si>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</si>
  <si>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</si>
  <si>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</si>
  <si>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</si>
  <si>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</si>
  <si>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</si>
  <si>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</si>
  <si>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</si>
  <si>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</si>
  <si>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</si>
  <si>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</si>
  <si>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</si>
  <si>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</si>
  <si>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</si>
  <si>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</si>
  <si>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</si>
  <si>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</si>
  <si>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</si>
  <si>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</si>
  <si>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</si>
  <si>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</si>
  <si>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</si>
  <si>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</si>
  <si>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</si>
  <si>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</si>
  <si>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</si>
  <si>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</si>
  <si>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</si>
  <si>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</si>
  <si>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</si>
  <si>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</si>
  <si>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</si>
  <si>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</si>
  <si>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</si>
  <si>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</si>
  <si>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</si>
  <si>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</si>
  <si>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</si>
  <si>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</si>
  <si>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</si>
  <si>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</si>
  <si>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</si>
  <si>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</si>
  <si>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</si>
  <si>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</si>
  <si>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</si>
  <si>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</si>
  <si>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</si>
  <si>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</si>
  <si>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</si>
  <si>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</si>
  <si>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</si>
  <si>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</si>
  <si>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</si>
  <si>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</si>
  <si>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</si>
  <si>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</si>
  <si>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</si>
  <si>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</si>
  <si>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</si>
  <si>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</si>
  <si>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</si>
  <si>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</si>
  <si>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</si>
  <si>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</si>
  <si>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</si>
  <si>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</si>
  <si>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</si>
  <si>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</si>
  <si>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</si>
  <si>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</si>
  <si>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</si>
  <si>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</si>
  <si>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</si>
  <si>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</si>
  <si>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</si>
  <si>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</si>
  <si>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</si>
  <si>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</si>
  <si>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</si>
  <si>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</si>
  <si>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</si>
  <si>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</si>
  <si>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</si>
  <si>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</si>
  <si>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</si>
  <si>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</si>
  <si>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</si>
  <si>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</si>
  <si>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</si>
  <si>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</si>
  <si>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</si>
  <si>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</si>
  <si>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</si>
  <si>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</si>
  <si>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</si>
  <si>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</si>
  <si>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</si>
  <si>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</si>
  <si>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</si>
  <si>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</si>
  <si>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</si>
  <si>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</si>
  <si>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</si>
  <si>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</si>
  <si>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</si>
  <si>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</si>
  <si>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</si>
  <si>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</si>
  <si>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</si>
  <si>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</si>
  <si>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</si>
  <si>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</si>
  <si>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</si>
  <si>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</si>
  <si>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</si>
  <si>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</si>
  <si>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</si>
  <si>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</si>
  <si>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</si>
  <si>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</si>
  <si>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</si>
  <si>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</si>
  <si>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</si>
  <si>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</si>
  <si>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</si>
  <si>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</si>
  <si>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</si>
  <si>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</si>
  <si>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</si>
  <si>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</si>
  <si>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</si>
  <si>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</si>
  <si>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</si>
  <si>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</si>
  <si>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</si>
  <si>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</si>
  <si>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</si>
  <si>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</si>
  <si>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</si>
  <si>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</si>
  <si>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</si>
  <si>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</si>
  <si>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</si>
  <si>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</si>
  <si>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</si>
  <si>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</si>
  <si>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</si>
  <si>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</si>
  <si>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</si>
  <si>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</si>
  <si>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</si>
  <si>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</si>
  <si>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</si>
  <si>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</si>
  <si>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</si>
  <si>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</si>
  <si>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</si>
  <si>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</si>
  <si>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</si>
  <si>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</si>
  <si>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</si>
  <si>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</si>
  <si>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</si>
  <si>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</si>
  <si>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</si>
  <si>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</si>
  <si>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</si>
  <si>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</si>
  <si>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</si>
  <si>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</si>
  <si>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</si>
  <si>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</si>
  <si>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</si>
  <si>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</si>
  <si>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</si>
  <si>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</si>
  <si>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</si>
  <si>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</si>
  <si>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</si>
  <si>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</si>
  <si>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</si>
  <si>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</si>
  <si>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</si>
  <si>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</si>
  <si>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</si>
  <si>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</si>
  <si>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</si>
  <si>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</si>
  <si>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</si>
  <si>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</si>
  <si>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</si>
  <si>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</si>
  <si>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</si>
  <si>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</si>
  <si>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</si>
  <si>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</si>
  <si>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</si>
  <si>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</si>
  <si>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</si>
  <si>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</si>
  <si>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</si>
  <si>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</si>
  <si>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</si>
  <si>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</si>
  <si>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</si>
  <si>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</si>
  <si>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</si>
  <si>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</si>
  <si>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</si>
  <si>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</si>
  <si>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</si>
  <si>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</si>
  <si>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</si>
  <si>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</si>
  <si>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</si>
  <si>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</si>
  <si>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</si>
  <si>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</si>
  <si>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</si>
  <si>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</si>
  <si>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</si>
  <si>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</si>
  <si>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</si>
  <si>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</si>
  <si>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</si>
  <si>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</si>
  <si>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</si>
  <si>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</si>
  <si>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</si>
  <si>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</si>
  <si>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</si>
  <si>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</si>
  <si>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</si>
  <si>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</si>
  <si>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</si>
  <si>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</si>
  <si>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</si>
  <si>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</si>
  <si>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</si>
  <si>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</si>
  <si>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</si>
  <si>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</si>
  <si>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</si>
  <si>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</si>
  <si>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</si>
  <si>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</si>
  <si>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</si>
  <si>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</si>
  <si>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</si>
  <si>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</si>
  <si>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</si>
  <si>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</si>
  <si>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</si>
  <si>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</si>
  <si>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</si>
  <si>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</si>
  <si>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</si>
  <si>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</si>
  <si>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</si>
  <si>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</si>
  <si>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</si>
  <si>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</si>
  <si>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</si>
  <si>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</si>
  <si>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</si>
  <si>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</si>
  <si>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</si>
  <si>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</si>
  <si>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</si>
  <si>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</si>
  <si>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</si>
  <si>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</si>
  <si>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</si>
  <si>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</si>
  <si>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</si>
  <si>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</si>
  <si>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</si>
  <si>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</si>
  <si>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</si>
  <si>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</si>
  <si>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</si>
  <si>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</si>
  <si>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</si>
  <si>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</si>
  <si>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</si>
  <si>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</si>
  <si>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</si>
  <si>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</si>
  <si>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</si>
  <si>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</si>
  <si>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</si>
  <si>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</si>
  <si>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</si>
  <si>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</si>
  <si>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</si>
  <si>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</si>
  <si>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</si>
  <si>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</si>
  <si>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</si>
  <si>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</si>
  <si>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</si>
  <si>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</si>
  <si>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</si>
  <si>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</si>
  <si>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</si>
  <si>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</si>
  <si>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</si>
  <si>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</si>
  <si>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</si>
  <si>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</si>
  <si>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</si>
  <si>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</si>
  <si>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</si>
  <si>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</si>
  <si>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</si>
  <si>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</si>
  <si>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</si>
  <si>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</si>
  <si>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</si>
  <si>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</si>
  <si>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</si>
  <si>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</si>
  <si>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</si>
  <si>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</si>
  <si>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</si>
  <si>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</si>
  <si>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</si>
  <si>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</si>
  <si>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</si>
  <si>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</si>
  <si>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</si>
  <si>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</si>
  <si>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</si>
  <si>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</si>
  <si>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</si>
  <si>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</si>
  <si>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</si>
  <si>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</si>
  <si>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</si>
  <si>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</si>
  <si>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</si>
  <si>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</si>
  <si>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</si>
  <si>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</si>
  <si>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</si>
  <si>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</si>
  <si>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</si>
  <si>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</si>
  <si>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</si>
  <si>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</si>
  <si>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</si>
  <si>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</si>
  <si>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</si>
  <si>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</si>
  <si>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</si>
  <si>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</si>
  <si>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</si>
  <si>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</si>
  <si>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</si>
  <si>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</si>
  <si>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</si>
  <si>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</si>
  <si>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</si>
  <si>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</si>
  <si>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</si>
  <si>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</si>
  <si>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</si>
  <si>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</si>
  <si>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</si>
  <si>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</si>
  <si>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</si>
  <si>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</si>
  <si>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</si>
  <si>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</si>
  <si>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</si>
  <si>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</si>
  <si>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</si>
  <si>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</si>
  <si>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</si>
  <si>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</si>
  <si>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</si>
  <si>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</si>
  <si>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</si>
  <si>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</si>
  <si>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</si>
  <si>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</si>
  <si>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</si>
  <si>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</si>
  <si>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</si>
  <si>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</si>
  <si>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</si>
  <si>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</si>
  <si>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</si>
  <si>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</si>
  <si>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</si>
  <si>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</si>
  <si>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</si>
  <si>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</si>
  <si>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</si>
  <si>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</si>
  <si>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</si>
  <si>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</si>
  <si>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</si>
  <si>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</si>
  <si>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</si>
  <si>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</si>
  <si>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</si>
  <si>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</si>
  <si>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</si>
  <si>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</si>
  <si>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</si>
  <si>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</si>
  <si>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</si>
  <si>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</si>
  <si>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</si>
  <si>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</si>
  <si>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</si>
  <si>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</si>
  <si>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</si>
  <si>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</si>
  <si>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</si>
  <si>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</si>
  <si>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</si>
  <si>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</si>
  <si>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</si>
  <si>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</si>
  <si>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</si>
  <si>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</si>
  <si>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</si>
  <si>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</si>
  <si>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</si>
  <si>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</si>
  <si>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</si>
  <si>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</si>
  <si>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</si>
  <si>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</si>
  <si>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</si>
  <si>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</si>
  <si>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</si>
  <si>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</si>
  <si>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</si>
  <si>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</si>
  <si>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</si>
  <si>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</si>
  <si>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</si>
  <si>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</si>
  <si>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</si>
  <si>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</si>
  <si>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</si>
  <si>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</si>
  <si>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</si>
  <si>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</si>
  <si>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</si>
  <si>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</si>
  <si>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</si>
  <si>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</si>
  <si>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</si>
  <si>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</si>
  <si>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</si>
  <si>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</si>
  <si>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</si>
  <si>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</si>
  <si>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</si>
  <si>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</si>
  <si>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</si>
  <si>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</si>
  <si>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</si>
  <si>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</si>
  <si>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</si>
  <si>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</si>
  <si>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</si>
  <si>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</si>
  <si>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</si>
  <si>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</si>
  <si>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</si>
  <si>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</si>
  <si>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</si>
  <si>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</si>
  <si>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</si>
  <si>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</si>
  <si>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</si>
  <si>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</si>
  <si>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</si>
  <si>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</si>
  <si>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</si>
  <si>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</si>
  <si>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</si>
  <si>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</si>
  <si>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</si>
  <si>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</si>
  <si>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</si>
  <si>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</si>
  <si>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</si>
  <si>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</si>
  <si>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</si>
  <si>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</si>
  <si>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</si>
  <si>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</si>
  <si>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</si>
  <si>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</si>
  <si>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</si>
  <si>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</si>
  <si>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</si>
  <si>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</si>
  <si>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</si>
  <si>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</si>
  <si>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</si>
  <si>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</si>
  <si>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</si>
  <si>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</si>
  <si>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</si>
  <si>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</si>
  <si>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</si>
  <si>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</si>
  <si>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</si>
  <si>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</si>
  <si>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</si>
  <si>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</si>
  <si>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</si>
  <si>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</si>
  <si>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</si>
  <si>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</si>
  <si>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</si>
  <si>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</si>
  <si>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</si>
  <si>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</si>
  <si>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</si>
  <si>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</si>
  <si>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</si>
  <si>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</si>
  <si>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</si>
  <si>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</si>
  <si>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</si>
  <si>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</si>
  <si>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</si>
  <si>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</si>
  <si>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</si>
  <si>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</si>
  <si>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</si>
  <si>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</si>
  <si>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</si>
  <si>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</si>
  <si>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</si>
  <si>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</si>
  <si>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</si>
  <si>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</si>
  <si>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</si>
  <si>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</si>
  <si>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</si>
  <si>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</si>
  <si>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</si>
  <si>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</si>
  <si>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</si>
  <si>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</si>
  <si>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</si>
  <si>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</si>
  <si>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</si>
  <si>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</si>
  <si>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</si>
  <si>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</si>
  <si>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</si>
  <si>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</si>
  <si>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</si>
  <si>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</si>
  <si>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</si>
  <si>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</si>
  <si>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</si>
  <si>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</si>
  <si>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</si>
  <si>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</si>
  <si>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</si>
  <si>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</si>
  <si>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</si>
  <si>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</si>
  <si>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</si>
  <si>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</si>
  <si>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</si>
  <si>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</si>
  <si>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</si>
  <si>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</si>
  <si>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</si>
  <si>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</si>
  <si>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</si>
  <si>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</si>
  <si>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</si>
  <si>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</si>
  <si>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</si>
  <si>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</si>
  <si>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</si>
  <si>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</si>
  <si>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</si>
  <si>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</si>
  <si>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</si>
  <si>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</si>
  <si>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</si>
  <si>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</si>
  <si>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</si>
  <si>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</si>
  <si>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</si>
  <si>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</si>
  <si>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</si>
  <si>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</si>
  <si>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</si>
  <si>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</si>
  <si>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</si>
  <si>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</si>
  <si>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</si>
  <si>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</si>
  <si>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</si>
  <si>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</si>
  <si>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</si>
  <si>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</si>
  <si>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</si>
  <si>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</si>
  <si>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</si>
  <si>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</si>
  <si>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</si>
  <si>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</si>
  <si>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</si>
  <si>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</si>
  <si>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</si>
  <si>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</si>
  <si>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</si>
  <si>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</si>
  <si>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</si>
  <si>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</si>
  <si>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</si>
  <si>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</si>
  <si>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</si>
  <si>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</si>
  <si>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</si>
  <si>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</si>
  <si>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</si>
  <si>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</si>
  <si>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</si>
  <si>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</si>
  <si>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</si>
  <si>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</si>
  <si>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</si>
  <si>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</si>
  <si>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</si>
  <si>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</si>
  <si>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</si>
  <si>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</si>
  <si>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</si>
  <si>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</si>
  <si>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</si>
  <si>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</si>
  <si>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</si>
  <si>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</si>
  <si>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</si>
  <si>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</si>
  <si>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</si>
  <si>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</si>
  <si>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</si>
  <si>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</si>
  <si>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</si>
  <si>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</si>
  <si>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</si>
  <si>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</si>
  <si>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</si>
  <si>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</si>
  <si>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</si>
  <si>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</si>
  <si>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</si>
  <si>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</si>
  <si>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</si>
  <si>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</si>
  <si>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</si>
  <si>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</si>
  <si>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</si>
  <si>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</si>
  <si>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</si>
  <si>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</si>
  <si>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</si>
  <si>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</si>
  <si>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</si>
  <si>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</si>
  <si>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</si>
  <si>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</si>
  <si>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</si>
  <si>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</si>
  <si>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</si>
  <si>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</si>
  <si>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</si>
  <si>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</si>
  <si>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</si>
  <si>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</si>
  <si>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</si>
  <si>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</si>
  <si>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</si>
  <si>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</si>
  <si>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</si>
  <si>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</si>
  <si>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</si>
  <si>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</si>
  <si>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</si>
  <si>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</si>
  <si>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</si>
  <si>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</si>
  <si>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</si>
  <si>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</si>
  <si>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</si>
  <si>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</si>
  <si>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</si>
  <si>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</si>
  <si>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</si>
  <si>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</si>
  <si>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</si>
  <si>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</si>
  <si>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</si>
  <si>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</si>
  <si>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</si>
  <si>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</si>
  <si>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</si>
  <si>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</si>
  <si>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</si>
  <si>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</si>
  <si>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</si>
  <si>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</si>
  <si>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</si>
  <si>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</si>
  <si>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</si>
  <si>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</si>
  <si>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</si>
  <si>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</si>
  <si>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</si>
  <si>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</si>
  <si>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</si>
  <si>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</si>
  <si>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</si>
  <si>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</si>
  <si>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</si>
  <si>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</si>
  <si>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</si>
  <si>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</si>
  <si>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</si>
  <si>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</si>
  <si>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</si>
  <si>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</si>
  <si>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</si>
  <si>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</si>
  <si>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</si>
  <si>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</si>
  <si>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</si>
  <si>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</si>
  <si>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</si>
  <si>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</si>
  <si>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</si>
  <si>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</si>
  <si>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</si>
  <si>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</si>
  <si>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</si>
  <si>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</si>
  <si>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</si>
  <si>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</si>
  <si>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</si>
  <si>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</si>
  <si>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</si>
  <si>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</si>
  <si>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</si>
  <si>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</si>
  <si>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</si>
  <si>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</si>
  <si>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</si>
  <si>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</si>
  <si>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</si>
  <si>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</si>
  <si>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</si>
  <si>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</si>
  <si>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</si>
  <si>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</si>
  <si>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</si>
  <si>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</si>
  <si>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</si>
  <si>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</si>
  <si>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</si>
  <si>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</si>
  <si>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</si>
  <si>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</si>
  <si>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</si>
  <si>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</si>
  <si>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</si>
  <si>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</si>
  <si>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</si>
  <si>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</si>
  <si>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</si>
  <si>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</si>
  <si>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</si>
  <si>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</si>
  <si>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</si>
  <si>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</si>
  <si>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</si>
  <si>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</si>
  <si>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</si>
  <si>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</si>
  <si>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</si>
  <si>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</si>
  <si>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</si>
  <si>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</si>
  <si>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</si>
  <si>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</si>
  <si>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</si>
  <si>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</si>
  <si>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</si>
  <si>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</si>
  <si>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</si>
  <si>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</si>
  <si>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</si>
  <si>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</si>
  <si>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</si>
  <si>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</si>
  <si>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</si>
  <si>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</si>
  <si>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</si>
  <si>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</si>
  <si>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</si>
  <si>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</si>
  <si>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</si>
  <si>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</si>
  <si>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</si>
  <si>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</si>
  <si>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</si>
  <si>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</si>
  <si>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</si>
  <si>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</si>
  <si>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</si>
  <si>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</si>
  <si>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</si>
  <si>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</si>
  <si>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</si>
  <si>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</si>
  <si>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</si>
  <si>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</si>
  <si>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</si>
  <si>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</si>
  <si>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</si>
  <si>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</si>
  <si>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</si>
  <si>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</si>
  <si>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</si>
  <si>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</si>
  <si>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</si>
  <si>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</si>
  <si>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</si>
  <si>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</si>
  <si>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</si>
  <si>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</si>
  <si>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</si>
  <si>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</si>
  <si>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</si>
  <si>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</si>
  <si>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</si>
  <si>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</si>
  <si>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</si>
  <si>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</si>
  <si>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</si>
  <si>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</si>
  <si>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</si>
  <si>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</si>
  <si>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</si>
  <si>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</si>
  <si>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</si>
  <si>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</si>
  <si>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</si>
  <si>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</si>
  <si>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</si>
  <si>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</si>
  <si>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</si>
  <si>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</si>
  <si>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</si>
  <si>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</si>
  <si>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</si>
  <si>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</si>
  <si>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</si>
  <si>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</si>
  <si>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</si>
  <si>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</si>
  <si>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</si>
  <si>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</si>
  <si>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</si>
  <si>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</si>
  <si>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</si>
  <si>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</si>
  <si>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</si>
  <si>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</si>
  <si>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</si>
  <si>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</si>
  <si>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</si>
  <si>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</si>
  <si>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</si>
  <si>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</si>
  <si>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</si>
  <si>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</si>
  <si>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</si>
  <si>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</si>
  <si>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</si>
  <si>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</si>
  <si>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</si>
  <si>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</si>
  <si>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</si>
  <si>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</si>
  <si>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</si>
  <si>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</si>
  <si>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</si>
  <si>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</si>
  <si>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</si>
  <si>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</si>
  <si>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</si>
  <si>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</si>
  <si>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</si>
  <si>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</si>
  <si>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</si>
  <si>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</si>
  <si>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</si>
  <si>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</si>
  <si>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</si>
  <si>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</si>
  <si>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</si>
  <si>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</si>
  <si>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</si>
  <si>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</si>
  <si>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</si>
  <si>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</si>
  <si>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</si>
  <si>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</si>
  <si>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</si>
  <si>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</si>
  <si>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</si>
  <si>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</si>
  <si>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</si>
  <si>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</si>
  <si>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</si>
  <si>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</si>
  <si>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</si>
  <si>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</si>
  <si>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</si>
  <si>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</si>
  <si>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</si>
  <si>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</si>
  <si>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</si>
  <si>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</si>
  <si>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</si>
  <si>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</si>
  <si>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</si>
  <si>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</si>
  <si>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</si>
  <si>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</si>
  <si>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</si>
  <si>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</si>
  <si>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</si>
  <si>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</si>
  <si>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</si>
  <si>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</si>
  <si>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</si>
  <si>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</si>
  <si>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</si>
  <si>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</si>
  <si>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</si>
  <si>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</si>
  <si>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</si>
  <si>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</si>
  <si>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</si>
  <si>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</si>
  <si>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</si>
  <si>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</si>
  <si>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</si>
  <si>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</si>
  <si>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</si>
  <si>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</si>
  <si>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</si>
  <si>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</si>
  <si>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</si>
  <si>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</si>
  <si>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</si>
  <si>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</si>
  <si>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</si>
  <si>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</si>
  <si>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</si>
  <si>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</si>
  <si>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</si>
  <si>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</si>
  <si>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</si>
  <si>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</si>
  <si>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</si>
  <si>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</si>
  <si>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</si>
  <si>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</si>
  <si>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</si>
  <si>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</si>
  <si>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</si>
  <si>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</si>
  <si>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</si>
  <si>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</si>
  <si>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</si>
  <si>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</si>
  <si>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</si>
  <si>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</si>
  <si>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</si>
  <si>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</si>
  <si>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</si>
  <si>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</si>
  <si>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</si>
  <si>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</si>
  <si>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</si>
  <si>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</si>
  <si>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</si>
  <si>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</si>
  <si>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</si>
  <si>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</si>
  <si>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</si>
  <si>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</si>
  <si>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</si>
  <si>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</si>
  <si>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</si>
  <si>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</si>
  <si>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</si>
  <si>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</si>
  <si>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</si>
  <si>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</si>
  <si>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</si>
  <si>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</si>
  <si>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</si>
  <si>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</si>
  <si>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</si>
  <si>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</si>
  <si>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</si>
  <si>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</si>
  <si>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</si>
  <si>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</si>
  <si>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</si>
  <si>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</si>
  <si>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</si>
  <si>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</si>
  <si>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</si>
  <si>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</si>
  <si>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</si>
  <si>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</si>
  <si>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</si>
  <si>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</si>
  <si>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</si>
  <si>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</si>
  <si>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</si>
  <si>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</si>
  <si>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</si>
  <si>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</si>
  <si>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</si>
  <si>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</si>
  <si>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</si>
  <si>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</si>
  <si>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</si>
  <si>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</si>
  <si>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</si>
  <si>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</si>
  <si>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</si>
  <si>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</si>
  <si>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</si>
  <si>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</si>
  <si>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</si>
  <si>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</si>
  <si>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</si>
  <si>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</si>
  <si>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</si>
  <si>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</si>
  <si>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</si>
  <si>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</si>
  <si>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</si>
  <si>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</si>
  <si>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</si>
  <si>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</si>
  <si>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</si>
  <si>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</si>
  <si>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</si>
  <si>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</si>
  <si>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</si>
  <si>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</si>
  <si>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</si>
  <si>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</si>
  <si>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</si>
  <si>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</si>
  <si>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</si>
  <si>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</si>
  <si>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</si>
  <si>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</si>
  <si>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</si>
  <si>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</si>
  <si>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</si>
  <si>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</si>
  <si>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</si>
  <si>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</si>
  <si>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</si>
  <si>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</si>
  <si>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</si>
  <si>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</si>
  <si>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</si>
  <si>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</si>
  <si>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</si>
  <si>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</si>
  <si>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</si>
  <si>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</si>
  <si>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</si>
  <si>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</si>
  <si>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</si>
  <si>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</si>
  <si>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</si>
  <si>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</si>
  <si>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</si>
  <si>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</si>
  <si>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</si>
  <si>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</si>
  <si>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</si>
  <si>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</si>
  <si>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</si>
  <si>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</si>
  <si>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</si>
  <si>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</si>
  <si>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</si>
  <si>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</si>
  <si>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</si>
  <si>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</si>
  <si>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</si>
  <si>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</si>
  <si>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</si>
  <si>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</si>
  <si>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</si>
  <si>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</si>
  <si>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</si>
  <si>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</si>
  <si>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</si>
  <si>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</si>
  <si>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</si>
  <si>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</si>
  <si>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</si>
  <si>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</si>
  <si>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</si>
  <si>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</si>
  <si>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</si>
  <si>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</si>
  <si>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</si>
  <si>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</si>
  <si>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</si>
  <si>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</si>
  <si>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</si>
  <si>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</si>
  <si>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</si>
  <si>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</si>
  <si>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</si>
  <si>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</si>
  <si>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</si>
  <si>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</si>
  <si>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</si>
  <si>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</si>
  <si>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</si>
  <si>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</si>
  <si>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</si>
  <si>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</si>
  <si>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</si>
  <si>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</si>
  <si>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</si>
  <si>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</si>
  <si>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</si>
  <si>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</si>
  <si>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</si>
  <si>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</si>
  <si>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</si>
  <si>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</si>
  <si>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</si>
  <si>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</si>
  <si>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</si>
  <si>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</si>
  <si>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</si>
  <si>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</si>
  <si>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</si>
  <si>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</si>
  <si>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</si>
  <si>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</si>
  <si>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</si>
  <si>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</si>
  <si>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</si>
  <si>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</si>
  <si>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</si>
  <si>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</si>
  <si>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</si>
  <si>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</si>
  <si>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</si>
  <si>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</si>
  <si>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</si>
  <si>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</si>
  <si>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</si>
  <si>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</si>
  <si>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</si>
  <si>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</si>
  <si>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</si>
  <si>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</si>
  <si>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</si>
  <si>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</si>
  <si>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</si>
  <si>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</si>
  <si>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</si>
  <si>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</si>
  <si>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</si>
  <si>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</si>
  <si>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</si>
  <si>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</si>
  <si>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</si>
  <si>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</si>
  <si>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</si>
  <si>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</si>
  <si>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</si>
  <si>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</si>
  <si>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</si>
  <si>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</si>
  <si>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</si>
  <si>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</si>
  <si>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</si>
  <si>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</si>
  <si>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</si>
  <si>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</si>
  <si>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</si>
  <si>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</si>
  <si>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</si>
  <si>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</si>
  <si>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</si>
  <si>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</si>
  <si>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</si>
  <si>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</si>
  <si>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</si>
  <si>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</si>
  <si>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</si>
  <si>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</si>
  <si>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</si>
  <si>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</si>
  <si>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</si>
  <si>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</si>
  <si>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</si>
  <si>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</si>
  <si>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</si>
  <si>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</si>
  <si>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</si>
  <si>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</si>
  <si>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</si>
  <si>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</si>
  <si>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</si>
  <si>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</si>
  <si>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</si>
  <si>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</si>
  <si>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</si>
  <si>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</si>
  <si>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</si>
  <si>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</si>
  <si>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</si>
  <si>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</si>
  <si>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</si>
  <si>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</si>
  <si>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</si>
  <si>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</si>
  <si>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</si>
  <si>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</si>
  <si>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</si>
  <si>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</si>
  <si>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</si>
  <si>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</si>
  <si>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</si>
  <si>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</si>
  <si>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</si>
  <si>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</si>
  <si>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</si>
  <si>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</si>
  <si>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</si>
  <si>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</si>
  <si>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</si>
  <si>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</si>
  <si>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</si>
  <si>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</si>
  <si>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</si>
  <si>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</si>
  <si>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</si>
  <si>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</si>
  <si>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</si>
  <si>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</si>
  <si>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</si>
  <si>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</si>
  <si>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</si>
  <si>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</si>
  <si>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</si>
  <si>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</si>
  <si>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</si>
  <si>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</si>
  <si>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</si>
  <si>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</si>
  <si>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</si>
  <si>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</si>
  <si>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</si>
  <si>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</si>
  <si>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</si>
  <si>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</si>
  <si>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</si>
  <si>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</si>
  <si>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</si>
  <si>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</si>
  <si>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</si>
  <si>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</si>
  <si>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</si>
  <si>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</si>
  <si>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</si>
  <si>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</si>
  <si>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</si>
  <si>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</si>
  <si>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</si>
  <si>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</si>
  <si>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</si>
  <si>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</si>
  <si>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</si>
  <si>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</si>
  <si>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</si>
  <si>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</si>
  <si>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</si>
  <si>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</si>
  <si>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</si>
  <si>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</si>
  <si>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</si>
  <si>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</si>
  <si>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</si>
  <si>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</si>
  <si>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</si>
  <si>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</si>
  <si>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</si>
  <si>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</si>
  <si>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</si>
  <si>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</si>
  <si>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</si>
  <si>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</si>
  <si>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</si>
  <si>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</si>
  <si>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</si>
  <si>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</si>
  <si>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</si>
  <si>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</si>
  <si>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</si>
  <si>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</si>
  <si>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</si>
  <si>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</si>
  <si>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</si>
  <si>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</si>
  <si>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</si>
  <si>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</si>
  <si>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</si>
  <si>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</si>
  <si>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</si>
  <si>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</si>
  <si>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</si>
  <si>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</si>
  <si>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</si>
  <si>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</si>
  <si>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</si>
  <si>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</si>
  <si>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</si>
  <si>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</si>
  <si>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</si>
  <si>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</si>
  <si>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</si>
  <si>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</si>
  <si>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</si>
  <si>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</si>
  <si>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</si>
  <si>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</si>
  <si>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</si>
  <si>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</si>
  <si>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</si>
  <si>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</si>
  <si>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</si>
  <si>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</si>
  <si>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</si>
  <si>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</si>
  <si>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</si>
  <si>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</si>
  <si>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</si>
  <si>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</si>
  <si>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</si>
  <si>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</si>
  <si>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</si>
  <si>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</si>
  <si>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</si>
  <si>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</si>
  <si>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</si>
  <si>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</si>
  <si>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</si>
  <si>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</si>
  <si>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</si>
  <si>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</si>
  <si>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</si>
  <si>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</si>
  <si>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</si>
  <si>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</si>
  <si>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</si>
  <si>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</si>
  <si>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</si>
  <si>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</si>
  <si>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</si>
  <si>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</si>
  <si>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</si>
  <si>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</si>
  <si>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</si>
  <si>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</si>
  <si>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</si>
  <si>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</si>
  <si>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</si>
  <si>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</si>
  <si>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</si>
  <si>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</si>
  <si>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</si>
  <si>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</si>
  <si>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</si>
  <si>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</si>
  <si>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</si>
  <si>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</si>
  <si>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</si>
  <si>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</si>
  <si>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</si>
  <si>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</si>
  <si>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</si>
  <si>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</si>
  <si>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</si>
  <si>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</si>
  <si>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</si>
  <si>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</si>
  <si>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</si>
  <si>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</si>
  <si>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</si>
  <si>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</si>
  <si>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</si>
  <si>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</si>
  <si>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</si>
  <si>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</si>
  <si>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</si>
  <si>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</si>
  <si>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</si>
  <si>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</si>
  <si>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</si>
  <si>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</si>
  <si>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</si>
  <si>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</si>
  <si>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</si>
  <si>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</si>
  <si>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</si>
  <si>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</si>
  <si>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</si>
  <si>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</si>
  <si>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</si>
  <si>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</si>
  <si>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</si>
  <si>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</si>
  <si>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</si>
  <si>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</si>
  <si>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</si>
  <si>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</si>
  <si>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</si>
  <si>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</si>
  <si>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</si>
  <si>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</si>
  <si>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</si>
  <si>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</si>
  <si>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</si>
  <si>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</si>
  <si>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</si>
  <si>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</si>
  <si>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</si>
  <si>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</si>
  <si>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</si>
  <si>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</si>
  <si>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</si>
  <si>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</si>
  <si>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</si>
  <si>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</si>
  <si>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</si>
  <si>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</si>
  <si>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</si>
  <si>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</si>
  <si>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</si>
  <si>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</si>
  <si>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</si>
  <si>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</si>
  <si>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</si>
  <si>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</si>
  <si>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</si>
  <si>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</si>
  <si>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</si>
  <si>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</si>
  <si>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</si>
  <si>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</si>
  <si>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</si>
  <si>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</si>
  <si>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</si>
  <si>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</si>
  <si>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</si>
  <si>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</si>
  <si>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</si>
  <si>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</si>
  <si>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</si>
  <si>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</si>
  <si>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</si>
  <si>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</si>
  <si>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</si>
  <si>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</si>
  <si>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</si>
  <si>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</si>
  <si>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</si>
  <si>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</si>
  <si>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</si>
  <si>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</si>
  <si>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</si>
  <si>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</si>
  <si>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</si>
  <si>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</si>
  <si>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</si>
  <si>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</si>
  <si>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</si>
  <si>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</si>
  <si>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</si>
  <si>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</si>
  <si>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</si>
  <si>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</si>
  <si>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</si>
  <si>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</si>
  <si>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</si>
  <si>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</si>
  <si>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</si>
  <si>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</si>
  <si>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</si>
  <si>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</si>
  <si>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</si>
  <si>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</si>
  <si>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</si>
  <si>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</si>
  <si>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</si>
  <si>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</si>
  <si>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</si>
  <si>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</si>
  <si>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</si>
  <si>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</si>
  <si>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</si>
  <si>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</si>
  <si>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</si>
  <si>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</si>
  <si>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</si>
  <si>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</si>
  <si>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</si>
  <si>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</si>
  <si>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</si>
  <si>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</si>
  <si>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</si>
  <si>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</si>
  <si>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</si>
  <si>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</si>
  <si>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</si>
  <si>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</si>
  <si>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</si>
  <si>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</si>
  <si>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</si>
  <si>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</si>
  <si>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</si>
  <si>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</si>
  <si>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</si>
  <si>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</si>
  <si>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</si>
  <si>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</si>
  <si>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</si>
  <si>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</si>
  <si>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</si>
  <si>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</si>
  <si>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</si>
  <si>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</si>
  <si>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</si>
  <si>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</si>
  <si>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</si>
  <si>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</si>
  <si>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</si>
  <si>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</si>
  <si>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</si>
  <si>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</si>
  <si>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</si>
  <si>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</si>
  <si>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</si>
  <si>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</si>
  <si>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</si>
  <si>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</si>
  <si>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</si>
  <si>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</si>
  <si>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</si>
  <si>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</si>
  <si>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</si>
  <si>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</si>
  <si>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</si>
  <si>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</si>
  <si>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</si>
  <si>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</si>
  <si>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</si>
  <si>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</si>
  <si>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</si>
  <si>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</si>
  <si>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</si>
  <si>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</si>
  <si>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</si>
  <si>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</si>
  <si>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</si>
  <si>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</si>
  <si>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</si>
  <si>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</si>
  <si>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</si>
  <si>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</si>
  <si>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</si>
  <si>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</si>
  <si>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</si>
  <si>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</si>
  <si>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</si>
  <si>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</si>
  <si>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</si>
  <si>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</si>
  <si>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</si>
  <si>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</si>
  <si>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</si>
  <si>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</si>
  <si>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</si>
  <si>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</si>
  <si>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</si>
  <si>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</si>
  <si>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</si>
  <si>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</si>
  <si>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</si>
  <si>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</si>
  <si>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</si>
  <si>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</si>
  <si>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</si>
  <si>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</si>
  <si>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</si>
  <si>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</si>
  <si>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</si>
  <si>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</si>
  <si>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</si>
  <si>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</si>
  <si>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</si>
  <si>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</si>
  <si>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</si>
  <si>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</si>
  <si>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</si>
  <si>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</si>
  <si>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</si>
  <si>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</si>
  <si>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</si>
  <si>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</si>
  <si>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</si>
  <si>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</si>
  <si>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</si>
  <si>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</si>
  <si>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</si>
  <si>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</si>
  <si>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</si>
  <si>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</si>
  <si>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</si>
  <si>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</si>
  <si>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</si>
  <si>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</si>
  <si>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</si>
  <si>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</si>
  <si>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</si>
  <si>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</si>
  <si>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</si>
  <si>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</si>
  <si>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</si>
  <si>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</si>
  <si>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</si>
  <si>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</si>
  <si>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</si>
  <si>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</si>
  <si>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</si>
  <si>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</si>
  <si>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</si>
  <si>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</si>
  <si>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</si>
  <si>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</si>
  <si>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</si>
  <si>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</si>
  <si>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</si>
  <si>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</si>
  <si>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</si>
  <si>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</si>
  <si>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</si>
  <si>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</si>
  <si>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</si>
  <si>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</si>
  <si>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</si>
  <si>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</si>
  <si>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</si>
  <si>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</si>
  <si>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</si>
  <si>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</si>
  <si>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</si>
  <si>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</si>
  <si>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</si>
  <si>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</si>
  <si>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</si>
  <si>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</si>
  <si>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</si>
  <si>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</si>
  <si>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</si>
  <si>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</si>
  <si>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</si>
  <si>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</si>
  <si>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</si>
  <si>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</si>
  <si>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</si>
  <si>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</si>
  <si>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</si>
  <si>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</si>
  <si>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</si>
  <si>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</si>
  <si>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</si>
  <si>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</si>
  <si>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</si>
  <si>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</si>
  <si>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</si>
  <si>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</si>
  <si>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</si>
  <si>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</si>
  <si>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</si>
  <si>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</si>
  <si>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</si>
  <si>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</si>
  <si>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</si>
  <si>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</si>
  <si>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</si>
  <si>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</si>
  <si>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</si>
  <si>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</si>
  <si>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</si>
  <si>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</si>
  <si>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</si>
  <si>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</si>
  <si>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</si>
  <si>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</si>
  <si>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</si>
  <si>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</si>
  <si>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</si>
  <si>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</si>
  <si>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</si>
  <si>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</si>
  <si>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</si>
  <si>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</si>
  <si>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</si>
  <si>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</si>
  <si>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</si>
  <si>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</si>
  <si>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</si>
  <si>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</si>
  <si>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</si>
  <si>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</si>
  <si>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</si>
  <si>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</si>
  <si>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</si>
  <si>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</si>
  <si>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</si>
  <si>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</si>
  <si>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</si>
  <si>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</si>
  <si>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</si>
  <si>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</si>
  <si>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</si>
  <si>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</si>
  <si>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</si>
  <si>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</si>
  <si>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</si>
  <si>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</si>
  <si>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</si>
  <si>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</si>
  <si>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</si>
  <si>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</si>
  <si>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</si>
  <si>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</si>
  <si>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</si>
  <si>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</si>
  <si>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</si>
  <si>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</si>
  <si>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</si>
  <si>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</si>
  <si>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</si>
  <si>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</si>
  <si>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</si>
  <si>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</si>
  <si>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</si>
  <si>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</si>
  <si>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</si>
  <si>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</si>
  <si>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</si>
  <si>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</si>
  <si>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</si>
  <si>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</si>
  <si>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</si>
  <si>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</si>
  <si>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</si>
  <si>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</si>
  <si>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</si>
  <si>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</si>
  <si>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</si>
  <si>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</si>
  <si>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</si>
  <si>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</si>
  <si>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</si>
  <si>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</si>
  <si>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</si>
  <si>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</si>
  <si>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</si>
  <si>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</si>
  <si>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</si>
  <si>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</si>
  <si>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</si>
  <si>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</si>
  <si>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</si>
  <si>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</si>
  <si>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</si>
  <si>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</si>
  <si>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</si>
  <si>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</si>
  <si>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</si>
  <si>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</si>
  <si>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</si>
  <si>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</si>
  <si>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</si>
  <si>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</si>
  <si>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</si>
  <si>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</si>
  <si>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</si>
  <si>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</si>
  <si>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</si>
  <si>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</si>
  <si>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</si>
  <si>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</si>
  <si>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</si>
  <si>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</si>
  <si>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</si>
  <si>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</si>
  <si>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</si>
  <si>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</si>
  <si>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</si>
  <si>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</si>
  <si>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</si>
  <si>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</si>
  <si>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</si>
  <si>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</si>
  <si>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</si>
  <si>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</si>
  <si>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</si>
  <si>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</si>
  <si>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</si>
  <si>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</si>
  <si>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</si>
  <si>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</si>
  <si>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</si>
  <si>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</si>
  <si>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</si>
  <si>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</si>
  <si>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</si>
  <si>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</si>
  <si>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</si>
  <si>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</si>
  <si>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</si>
  <si>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</si>
  <si>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</si>
  <si>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</si>
  <si>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</si>
  <si>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</si>
  <si>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</si>
  <si>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</si>
  <si>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</si>
  <si>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</si>
  <si>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</si>
  <si>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</si>
  <si>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</si>
  <si>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</si>
  <si>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</si>
  <si>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</si>
  <si>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</si>
  <si>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</si>
  <si>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</si>
  <si>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</si>
  <si>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</si>
  <si>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</si>
  <si>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</si>
  <si>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</si>
  <si>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</si>
  <si>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</si>
  <si>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</si>
  <si>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</si>
  <si>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</si>
  <si>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</si>
  <si>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</si>
  <si>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</si>
  <si>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</si>
  <si>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</si>
  <si>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</si>
  <si>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</si>
  <si>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</si>
  <si>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</si>
  <si>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</si>
  <si>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</si>
  <si>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</si>
  <si>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</si>
  <si>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</si>
  <si>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</si>
  <si>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</si>
  <si>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</si>
  <si>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</si>
  <si>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</si>
  <si>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</si>
  <si>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</si>
  <si>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</si>
  <si>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</si>
  <si>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</si>
  <si>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</si>
  <si>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</si>
  <si>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</si>
  <si>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</si>
  <si>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</si>
  <si>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</si>
  <si>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</si>
  <si>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</si>
  <si>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</si>
  <si>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</si>
  <si>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</si>
  <si>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</si>
  <si>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</si>
  <si>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</si>
  <si>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</si>
  <si>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</si>
  <si>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</si>
  <si>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</si>
  <si>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</si>
  <si>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</si>
  <si>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</si>
  <si>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</si>
  <si>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</si>
  <si>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</si>
  <si>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</si>
  <si>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</si>
  <si>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</si>
  <si>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</si>
  <si>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</si>
  <si>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</si>
  <si>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</si>
  <si>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</si>
  <si>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</si>
  <si>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</si>
  <si>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</si>
  <si>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</si>
  <si>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</si>
  <si>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</si>
  <si>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</si>
  <si>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</si>
  <si>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</si>
  <si>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</si>
  <si>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</si>
  <si>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</si>
  <si>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</si>
  <si>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</si>
  <si>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</si>
  <si>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</si>
  <si>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</si>
  <si>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</si>
  <si>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</si>
  <si>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</si>
  <si>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</si>
  <si>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</si>
  <si>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</si>
  <si>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</si>
  <si>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</si>
  <si>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</si>
  <si>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</si>
  <si>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</si>
  <si>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</si>
  <si>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</si>
  <si>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</si>
  <si>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</si>
  <si>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</si>
  <si>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</si>
  <si>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</si>
  <si>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</si>
  <si>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</si>
  <si>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</si>
  <si>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</si>
  <si>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</si>
  <si>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</si>
  <si>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</si>
  <si>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</si>
  <si>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</si>
  <si>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</si>
  <si>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</si>
  <si>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</si>
  <si>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</si>
  <si>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</si>
  <si>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</si>
  <si>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</si>
  <si>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</si>
  <si>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</si>
  <si>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</si>
  <si>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</si>
  <si>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</si>
  <si>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</si>
  <si>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</si>
  <si>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</si>
  <si>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</si>
  <si>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</si>
  <si>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</si>
  <si>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</si>
  <si>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</si>
  <si>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</si>
  <si>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</si>
  <si>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</si>
  <si>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</si>
  <si>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</si>
  <si>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</si>
  <si>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</si>
  <si>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</si>
  <si>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</si>
  <si>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</si>
  <si>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</si>
  <si>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</si>
  <si>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</si>
  <si>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</si>
  <si>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</si>
  <si>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</si>
  <si>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</si>
  <si>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</si>
  <si>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</si>
  <si>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</si>
  <si>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</si>
  <si>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</si>
  <si>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</si>
  <si>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</si>
  <si>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</si>
  <si>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</si>
  <si>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</si>
  <si>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</si>
  <si>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</si>
  <si>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</si>
  <si>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</si>
  <si>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</si>
  <si>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</si>
  <si>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</si>
  <si>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</si>
  <si>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</si>
  <si>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</si>
  <si>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</si>
  <si>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</si>
  <si>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</si>
  <si>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</si>
  <si>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</si>
  <si>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</si>
  <si>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</si>
  <si>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</si>
  <si>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</si>
  <si>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</si>
  <si>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</si>
  <si>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</si>
  <si>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</si>
  <si>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</si>
  <si>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</si>
  <si>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</si>
  <si>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</si>
  <si>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</si>
  <si>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</si>
  <si>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</si>
  <si>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</si>
  <si>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</si>
  <si>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</si>
  <si>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</si>
  <si>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</si>
  <si>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</si>
  <si>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</si>
  <si>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</si>
  <si>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</si>
  <si>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</si>
  <si>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</si>
  <si>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</si>
  <si>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</si>
  <si>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</si>
  <si>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</si>
  <si>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</si>
  <si>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</si>
  <si>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</si>
  <si>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</si>
  <si>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</si>
  <si>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</si>
  <si>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</si>
  <si>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</si>
  <si>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</si>
  <si>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</si>
  <si>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</si>
  <si>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</si>
  <si>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</si>
  <si>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</si>
  <si>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</si>
  <si>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</si>
  <si>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</si>
  <si>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</si>
  <si>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</si>
  <si>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</si>
  <si>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</si>
  <si>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</si>
  <si>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</si>
  <si>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</si>
  <si>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</si>
  <si>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</si>
  <si>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</si>
  <si>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</si>
  <si>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</si>
  <si>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</si>
  <si>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</si>
  <si>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</si>
  <si>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</si>
  <si>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</si>
  <si>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</si>
  <si>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</si>
  <si>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</si>
  <si>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</si>
  <si>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</si>
  <si>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</si>
  <si>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</si>
  <si>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</si>
  <si>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</si>
  <si>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</si>
  <si>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</si>
  <si>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</si>
  <si>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</si>
  <si>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</si>
  <si>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</si>
  <si>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</si>
  <si>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</si>
  <si>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</si>
  <si>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</si>
  <si>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</si>
  <si>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</si>
  <si>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</si>
  <si>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</si>
  <si>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</si>
  <si>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</si>
  <si>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</si>
  <si>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</si>
  <si>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</si>
  <si>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</si>
  <si>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</si>
  <si>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</si>
  <si>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</si>
  <si>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</si>
  <si>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</si>
  <si>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</si>
  <si>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</si>
  <si>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</si>
  <si>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</si>
  <si>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</si>
  <si>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</si>
  <si>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</si>
  <si>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</si>
  <si>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</si>
  <si>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</si>
  <si>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</si>
  <si>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</si>
  <si>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</si>
  <si>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</si>
  <si>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</si>
  <si>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</si>
  <si>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</si>
  <si>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</si>
  <si>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</si>
  <si>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</si>
  <si>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</si>
  <si>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</si>
  <si>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</si>
  <si>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</si>
  <si>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</si>
  <si>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</si>
  <si>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</si>
  <si>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</si>
  <si>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</si>
  <si>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</si>
  <si>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</si>
  <si>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</si>
  <si>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</si>
  <si>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</si>
  <si>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</si>
  <si>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</si>
  <si>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</si>
  <si>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</si>
  <si>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</si>
  <si>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</si>
  <si>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</si>
  <si>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</si>
  <si>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</si>
  <si>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</si>
  <si>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</si>
  <si>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</si>
  <si>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</si>
  <si>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</si>
  <si>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</si>
  <si>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</si>
  <si>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</si>
  <si>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</si>
  <si>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</si>
  <si>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</si>
  <si>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</si>
  <si>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</si>
  <si>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</si>
  <si>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</si>
  <si>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</si>
  <si>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</si>
  <si>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</si>
  <si>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</si>
  <si>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</si>
  <si>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</si>
  <si>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</si>
  <si>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</si>
  <si>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</si>
  <si>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</si>
  <si>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</si>
  <si>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</si>
  <si>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</si>
  <si>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</si>
  <si>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</si>
  <si>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</si>
  <si>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</si>
  <si>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</si>
  <si>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</si>
  <si>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</si>
  <si>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</si>
  <si>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</si>
  <si>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</si>
  <si>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</si>
  <si>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</si>
  <si>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</si>
  <si>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</si>
  <si>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</si>
  <si>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</si>
  <si>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</si>
  <si>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</si>
  <si>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</si>
  <si>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</si>
  <si>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</si>
  <si>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</si>
  <si>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</si>
  <si>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</si>
  <si>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</si>
  <si>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</si>
  <si>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</si>
  <si>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</si>
  <si>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</si>
  <si>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</si>
  <si>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</si>
  <si>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</si>
  <si>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</si>
  <si>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</si>
  <si>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</si>
  <si>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</si>
  <si>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</si>
  <si>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</si>
  <si>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</si>
  <si>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</si>
  <si>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</si>
  <si>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</si>
  <si>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</si>
  <si>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</si>
  <si>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</si>
  <si>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</si>
  <si>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</si>
  <si>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</si>
  <si>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</si>
  <si>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</si>
  <si>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</si>
  <si>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</si>
  <si>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</si>
  <si>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</si>
  <si>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</si>
  <si>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</si>
  <si>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</si>
  <si>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</si>
  <si>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</si>
  <si>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</si>
  <si>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</si>
  <si>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</si>
  <si>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</si>
  <si>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</si>
  <si>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</si>
  <si>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</si>
  <si>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</si>
  <si>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</si>
  <si>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</si>
  <si>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</si>
  <si>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</si>
  <si>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</si>
  <si>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</si>
  <si>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</si>
  <si>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</si>
  <si>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</si>
  <si>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</si>
  <si>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</si>
  <si>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</si>
  <si>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</si>
  <si>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</si>
  <si>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</si>
  <si>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</si>
  <si>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</si>
  <si>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</si>
  <si>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</si>
  <si>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</si>
  <si>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</si>
  <si>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</si>
  <si>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</si>
  <si>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</si>
  <si>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</si>
  <si>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</si>
  <si>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</si>
  <si>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</si>
  <si>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</si>
  <si>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</si>
  <si>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</si>
  <si>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</si>
  <si>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</si>
  <si>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</si>
  <si>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</si>
  <si>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</si>
  <si>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</si>
  <si>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</si>
  <si>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</si>
  <si>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</si>
  <si>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</si>
  <si>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</si>
  <si>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</si>
  <si>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</si>
  <si>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</si>
  <si>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</si>
  <si>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</si>
  <si>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</si>
  <si>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</si>
  <si>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</si>
  <si>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</si>
  <si>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</si>
  <si>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</si>
  <si>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</si>
  <si>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</si>
  <si>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</si>
  <si>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</si>
  <si>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</si>
  <si>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</si>
  <si>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</si>
  <si>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</si>
  <si>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</si>
  <si>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</si>
  <si>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</si>
  <si>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</si>
  <si>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</si>
  <si>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</si>
  <si>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</si>
  <si>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</si>
  <si>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</si>
  <si>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</si>
  <si>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</si>
  <si>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</si>
  <si>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</si>
  <si>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</si>
  <si>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</si>
  <si>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</si>
  <si>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</si>
  <si>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</si>
  <si>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</si>
  <si>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</si>
  <si>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</si>
  <si>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</si>
  <si>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</si>
  <si>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</si>
  <si>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</si>
  <si>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</si>
  <si>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</si>
  <si>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</si>
  <si>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</si>
  <si>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</si>
  <si>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</si>
  <si>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</si>
  <si>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</si>
  <si>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</si>
  <si>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</si>
  <si>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</si>
  <si>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</si>
  <si>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</si>
  <si>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</si>
  <si>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</si>
  <si>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</si>
  <si>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</si>
  <si>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</si>
  <si>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</si>
  <si>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</si>
  <si>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</si>
  <si>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</si>
  <si>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</si>
  <si>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</si>
  <si>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</si>
  <si>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</si>
  <si>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</si>
  <si>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</si>
  <si>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</si>
  <si>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</si>
  <si>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</si>
  <si>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</si>
  <si>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</si>
  <si>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</si>
  <si>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</si>
  <si>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</si>
  <si>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</si>
  <si>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</si>
  <si>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</si>
  <si>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</si>
  <si>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</si>
  <si>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</si>
  <si>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</si>
  <si>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</si>
  <si>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</si>
  <si>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</si>
  <si>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</si>
  <si>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</si>
  <si>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</si>
  <si>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</si>
  <si>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</si>
  <si>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</si>
  <si>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</si>
  <si>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</si>
  <si>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</si>
  <si>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</si>
  <si>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</si>
  <si>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</si>
  <si>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</si>
  <si>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</si>
  <si>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</si>
  <si>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</si>
  <si>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</si>
  <si>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</si>
  <si>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</si>
  <si>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</si>
  <si>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</si>
  <si>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</si>
  <si>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</si>
  <si>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</si>
  <si>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</si>
  <si>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</si>
  <si>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</si>
  <si>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</si>
  <si>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</si>
  <si>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</si>
  <si>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</si>
  <si>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</si>
  <si>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</si>
  <si>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</si>
  <si>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</si>
  <si>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</si>
  <si>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</si>
  <si>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</si>
  <si>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</si>
  <si>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</si>
  <si>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</si>
  <si>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</si>
  <si>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</si>
  <si>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</si>
  <si>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</si>
  <si>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</si>
  <si>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</si>
  <si>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</si>
  <si>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</si>
  <si>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</si>
  <si>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</si>
  <si>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</si>
  <si>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</si>
  <si>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</si>
  <si>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</si>
  <si>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</si>
  <si>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</si>
  <si>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</si>
  <si>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</si>
  <si>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</si>
  <si>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</si>
  <si>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</si>
  <si>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</si>
  <si>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</si>
  <si>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</si>
  <si>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</si>
  <si>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</si>
  <si>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</si>
  <si>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</si>
  <si>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</si>
  <si>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</si>
  <si>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</si>
  <si>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</si>
  <si>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</si>
  <si>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</si>
  <si>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</si>
  <si>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</si>
  <si>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</si>
  <si>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</si>
  <si>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</si>
  <si>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</si>
  <si>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</si>
  <si>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</si>
  <si>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</si>
  <si>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</si>
  <si>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</si>
  <si>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</si>
  <si>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</si>
  <si>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</si>
  <si>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</si>
  <si>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</si>
  <si>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</si>
  <si>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</si>
  <si>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</si>
  <si>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</si>
  <si>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</si>
  <si>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</si>
  <si>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</si>
  <si>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</si>
  <si>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</si>
  <si>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</si>
  <si>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</si>
  <si>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</si>
  <si>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</si>
  <si>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</si>
  <si>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</si>
  <si>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</si>
  <si>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</si>
  <si>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</si>
  <si>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</si>
  <si>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</si>
  <si>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</si>
  <si>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</si>
  <si>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</si>
  <si>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</si>
  <si>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</si>
  <si>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</si>
  <si>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</si>
  <si>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</si>
  <si>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</si>
  <si>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</si>
  <si>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</si>
  <si>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</si>
  <si>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</si>
  <si>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</si>
  <si>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</si>
  <si>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</si>
  <si>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</si>
  <si>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</si>
  <si>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</si>
  <si>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</si>
  <si>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</si>
  <si>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</si>
  <si>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</si>
  <si>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</si>
  <si>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</si>
  <si>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</si>
  <si>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</si>
  <si>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</si>
  <si>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</si>
  <si>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</si>
  <si>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</si>
  <si>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</si>
  <si>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</si>
  <si>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</si>
  <si>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</si>
  <si>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</si>
  <si>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</si>
  <si>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</si>
  <si>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</si>
  <si>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</si>
  <si>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</si>
  <si>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</si>
  <si>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</si>
  <si>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</si>
  <si>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</si>
  <si>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</si>
  <si>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</si>
  <si>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</si>
  <si>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</si>
  <si>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</si>
  <si>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</si>
  <si>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</si>
  <si>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</si>
  <si>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</si>
  <si>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</si>
  <si>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</si>
  <si>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</si>
  <si>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</si>
  <si>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</si>
  <si>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</si>
  <si>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</si>
  <si>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</si>
  <si>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</si>
  <si>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</si>
  <si>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</si>
  <si>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</si>
  <si>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</si>
  <si>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</si>
  <si>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</si>
  <si>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</si>
  <si>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</si>
  <si>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</si>
  <si>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</si>
  <si>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</si>
  <si>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</si>
  <si>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</si>
  <si>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</si>
  <si>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</si>
  <si>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</si>
  <si>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</si>
  <si>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</si>
  <si>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</si>
  <si>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</si>
  <si>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</si>
  <si>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</si>
  <si>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</si>
  <si>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</si>
  <si>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</si>
  <si>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</si>
  <si>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</si>
  <si>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</si>
  <si>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</si>
  <si>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</si>
  <si>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</si>
  <si>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</si>
  <si>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</si>
  <si>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</si>
  <si>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</si>
  <si>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</si>
  <si>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</si>
  <si>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</si>
  <si>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</si>
  <si>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</si>
  <si>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</si>
  <si>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</si>
  <si>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</si>
  <si>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</si>
  <si>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</si>
  <si>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</si>
  <si>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</si>
  <si>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</si>
  <si>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</si>
  <si>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</si>
  <si>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</si>
  <si>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</si>
  <si>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</si>
  <si>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</si>
  <si>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</si>
  <si>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</si>
  <si>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</si>
  <si>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</si>
  <si>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</si>
  <si>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</si>
  <si>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</si>
  <si>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</si>
  <si>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</si>
  <si>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</si>
  <si>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</si>
  <si>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</si>
  <si>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</si>
  <si>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</si>
  <si>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</si>
  <si>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</si>
  <si>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</si>
  <si>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</si>
  <si>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</si>
  <si>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</si>
  <si>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</si>
  <si>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</si>
  <si>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</si>
  <si>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</si>
  <si>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</si>
  <si>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</si>
  <si>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</si>
  <si>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</si>
  <si>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</si>
  <si>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</si>
  <si>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</si>
  <si>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</si>
  <si>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</si>
  <si>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</si>
  <si>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</si>
  <si>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</si>
  <si>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</si>
  <si>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</si>
  <si>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</si>
  <si>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</si>
  <si>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</si>
  <si>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</si>
  <si>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</si>
  <si>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</si>
  <si>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</si>
  <si>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</si>
  <si>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</si>
  <si>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</si>
  <si>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</si>
  <si>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</si>
  <si>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</si>
  <si>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</si>
  <si>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</si>
  <si>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</si>
  <si>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</si>
  <si>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</si>
  <si>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</si>
  <si>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</si>
  <si>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</si>
  <si>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</si>
  <si>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</si>
  <si>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</si>
  <si>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</si>
  <si>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</si>
  <si>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</si>
  <si>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</si>
  <si>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</si>
  <si>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</si>
  <si>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</si>
  <si>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</si>
  <si>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</si>
  <si>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</si>
  <si>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</si>
  <si>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</si>
  <si>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</si>
  <si>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</si>
  <si>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</si>
  <si>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</si>
  <si>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</si>
  <si>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</si>
  <si>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</si>
  <si>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</si>
  <si>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</si>
  <si>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</si>
  <si>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</si>
  <si>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</si>
  <si>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</si>
  <si>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</si>
  <si>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</si>
  <si>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</si>
  <si>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</si>
  <si>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</si>
  <si>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</si>
  <si>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</si>
  <si>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</si>
  <si>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</si>
  <si>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</si>
  <si>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</si>
  <si>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</si>
  <si>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</si>
  <si>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</si>
  <si>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</si>
  <si>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</si>
  <si>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</si>
  <si>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</si>
  <si>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</si>
  <si>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</si>
  <si>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</si>
  <si>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</si>
  <si>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</si>
  <si>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</si>
  <si>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</si>
  <si>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</si>
  <si>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</si>
  <si>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</si>
  <si>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</si>
  <si>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</si>
  <si>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</si>
  <si>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</si>
  <si>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</si>
  <si>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</si>
  <si>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</si>
  <si>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</si>
  <si>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</si>
  <si>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</si>
  <si>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</si>
  <si>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</si>
  <si>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</si>
  <si>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</si>
  <si>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</si>
  <si>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</si>
  <si>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</si>
  <si>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</si>
  <si>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</si>
  <si>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</si>
  <si>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</si>
  <si>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</si>
  <si>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</si>
  <si>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</si>
  <si>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</si>
  <si>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</si>
  <si>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</si>
  <si>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</si>
  <si>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</si>
  <si>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</si>
  <si>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</si>
  <si>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</si>
  <si>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</si>
  <si>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</si>
  <si>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</si>
  <si>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</si>
  <si>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</si>
  <si>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</si>
  <si>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</si>
  <si>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</si>
  <si>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</si>
  <si>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</si>
  <si>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</si>
  <si>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</si>
  <si>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</si>
  <si>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</si>
  <si>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</si>
  <si>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</si>
  <si>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</si>
  <si>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</si>
  <si>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</si>
  <si>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</si>
  <si>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</si>
  <si>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</si>
  <si>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</si>
  <si>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</si>
  <si>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</si>
  <si>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</si>
  <si>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</si>
  <si>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</si>
  <si>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</si>
  <si>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</si>
  <si>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</si>
  <si>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</si>
  <si>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</si>
  <si>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</si>
  <si>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</si>
  <si>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</si>
  <si>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</si>
  <si>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</si>
  <si>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</si>
  <si>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</si>
  <si>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</si>
  <si>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</si>
  <si>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</si>
  <si>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</si>
  <si>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</si>
  <si>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</si>
  <si>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</si>
  <si>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</si>
  <si>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</si>
  <si>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</si>
  <si>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</si>
  <si>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</si>
  <si>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</si>
  <si>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</si>
  <si>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</si>
  <si>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</si>
  <si>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</si>
  <si>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</si>
  <si>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</si>
  <si>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</si>
  <si>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</si>
  <si>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</si>
  <si>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</si>
  <si>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</si>
  <si>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</si>
  <si>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</si>
  <si>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</si>
  <si>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</si>
  <si>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</si>
  <si>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</si>
  <si>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</si>
  <si>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</si>
  <si>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</si>
  <si>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</si>
  <si>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</si>
  <si>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</si>
  <si>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</si>
  <si>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</si>
  <si>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</si>
  <si>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</si>
  <si>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</si>
  <si>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</si>
  <si>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</si>
  <si>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</si>
  <si>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</si>
  <si>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</si>
  <si>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</si>
  <si>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</si>
  <si>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</si>
  <si>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</si>
  <si>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</si>
  <si>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</si>
  <si>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</si>
  <si>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</si>
  <si>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</si>
  <si>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</si>
  <si>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</si>
  <si>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</si>
  <si>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</si>
  <si>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</si>
  <si>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</si>
  <si>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</si>
  <si>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</si>
  <si>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</si>
  <si>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</si>
  <si>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</si>
  <si>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</si>
  <si>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</si>
  <si>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</si>
  <si>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</si>
  <si>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</si>
  <si>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</si>
  <si>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</si>
  <si>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</si>
  <si>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</si>
  <si>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</si>
  <si>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</si>
  <si>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</si>
  <si>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</si>
  <si>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</si>
  <si>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</si>
  <si>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</si>
  <si>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</si>
  <si>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</si>
  <si>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</si>
  <si>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</si>
  <si>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</si>
  <si>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</si>
  <si>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</si>
  <si>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</si>
  <si>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</si>
  <si>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</si>
  <si>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</si>
  <si>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</si>
  <si>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</si>
  <si>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</si>
  <si>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</si>
  <si>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</si>
  <si>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</si>
  <si>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</si>
  <si>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</si>
  <si>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</si>
  <si>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</si>
  <si>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</si>
  <si>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</si>
  <si>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</si>
  <si>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</si>
  <si>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</si>
  <si>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</si>
  <si>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</si>
  <si>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</si>
  <si>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</si>
  <si>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</si>
  <si>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</si>
  <si>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</si>
  <si>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</si>
  <si>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</si>
  <si>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</si>
  <si>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</si>
  <si>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</si>
  <si>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</si>
  <si>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</si>
  <si>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</si>
  <si>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</si>
  <si>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</si>
  <si>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</si>
  <si>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</si>
  <si>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</si>
  <si>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</si>
  <si>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</si>
  <si>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</si>
  <si>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</si>
  <si>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</si>
  <si>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</si>
  <si>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</si>
  <si>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</si>
  <si>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</si>
  <si>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</si>
  <si>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</si>
  <si>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</si>
  <si>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</si>
  <si>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</si>
  <si>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</si>
  <si>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</si>
  <si>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</si>
  <si>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</si>
  <si>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</si>
  <si>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</si>
  <si>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</si>
  <si>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</si>
  <si>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</si>
  <si>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</si>
  <si>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</si>
  <si>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</si>
  <si>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</si>
  <si>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</si>
  <si>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</si>
  <si>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</si>
  <si>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</si>
  <si>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</si>
  <si>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</si>
  <si>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</si>
  <si>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</si>
  <si>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</si>
  <si>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</si>
  <si>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</si>
  <si>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</si>
  <si>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</si>
  <si>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</si>
  <si>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</si>
  <si>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</si>
  <si>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</si>
  <si>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</si>
  <si>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</si>
  <si>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</si>
  <si>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</si>
  <si>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</si>
  <si>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</si>
  <si>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</si>
  <si>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</si>
  <si>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</si>
  <si>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</si>
  <si>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</si>
  <si>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</si>
  <si>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</si>
  <si>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</si>
  <si>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</si>
  <si>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</si>
  <si>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</si>
  <si>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</si>
  <si>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</si>
  <si>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</si>
  <si>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</si>
  <si>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</si>
  <si>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</si>
  <si>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</si>
  <si>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</si>
  <si>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</si>
  <si>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</si>
  <si>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</si>
  <si>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</si>
  <si>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</si>
  <si>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</si>
  <si>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</si>
  <si>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</si>
  <si>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</si>
  <si>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</si>
  <si>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</si>
  <si>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</si>
  <si>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</si>
  <si>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</si>
  <si>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</si>
  <si>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</si>
  <si>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</si>
  <si>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</si>
  <si>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</si>
  <si>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</si>
  <si>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</si>
  <si>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</si>
  <si>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</si>
  <si>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</si>
  <si>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</si>
  <si>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</si>
  <si>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</si>
  <si>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</si>
  <si>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</si>
  <si>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</si>
  <si>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</si>
  <si>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</si>
  <si>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</si>
  <si>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</si>
  <si>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</si>
  <si>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</si>
  <si>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</si>
  <si>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</si>
  <si>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</si>
  <si>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</si>
  <si>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</si>
  <si>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</si>
  <si>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</si>
  <si>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</si>
  <si>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</si>
  <si>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</si>
  <si>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</si>
  <si>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</si>
  <si>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</si>
  <si>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</si>
  <si>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</si>
  <si>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</si>
  <si>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</si>
  <si>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</si>
  <si>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</si>
  <si>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</si>
  <si>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</si>
  <si>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</si>
  <si>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</si>
  <si>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</si>
  <si>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</si>
  <si>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</si>
  <si>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</si>
  <si>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</si>
  <si>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</si>
  <si>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</si>
  <si>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</si>
  <si>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</si>
  <si>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</si>
  <si>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</si>
  <si>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</si>
  <si>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</si>
  <si>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</si>
  <si>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</si>
  <si>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</si>
  <si>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</si>
  <si>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</si>
  <si>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</si>
  <si>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</si>
  <si>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</si>
  <si>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</si>
  <si>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</si>
  <si>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</si>
  <si>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</si>
  <si>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</si>
  <si>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</si>
  <si>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</si>
  <si>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</si>
  <si>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</si>
  <si>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</si>
  <si>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</si>
  <si>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</si>
  <si>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</si>
  <si>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</si>
  <si>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</si>
  <si>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</si>
  <si>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</si>
  <si>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</si>
  <si>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</si>
  <si>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</si>
  <si>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</si>
  <si>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</si>
  <si>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</si>
  <si>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</si>
  <si>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</si>
  <si>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</si>
  <si>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</si>
  <si>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</si>
  <si>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</si>
  <si>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</si>
  <si>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</si>
  <si>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</si>
  <si>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</si>
  <si>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</si>
  <si>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</si>
  <si>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</si>
  <si>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</si>
  <si>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</si>
  <si>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</si>
  <si>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</si>
  <si>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</si>
  <si>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</si>
  <si>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</si>
  <si>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</si>
  <si>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</si>
  <si>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</si>
  <si>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</si>
  <si>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</si>
  <si>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</si>
  <si>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</si>
  <si>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</si>
  <si>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</si>
  <si>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</si>
  <si>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</si>
  <si>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</si>
  <si>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</si>
  <si>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</si>
  <si>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</si>
  <si>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</si>
  <si>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</si>
  <si>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</si>
  <si>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</si>
  <si>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</si>
  <si>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</si>
  <si>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</si>
  <si>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</si>
  <si>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</si>
  <si>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</si>
  <si>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</si>
  <si>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</si>
  <si>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</si>
  <si>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</si>
  <si>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</si>
  <si>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</si>
  <si>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</si>
  <si>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</si>
  <si>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</si>
  <si>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</si>
  <si>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</si>
  <si>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</si>
  <si>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</si>
  <si>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</si>
  <si>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</si>
  <si>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</si>
  <si>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</si>
  <si>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</si>
  <si>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</si>
  <si>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</si>
  <si>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</si>
  <si>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</si>
  <si>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</si>
  <si>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</si>
  <si>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</si>
  <si>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</si>
  <si>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</si>
  <si>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</si>
  <si>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</si>
  <si>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</si>
  <si>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</si>
  <si>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</si>
  <si>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</si>
  <si>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</si>
  <si>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</si>
  <si>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</si>
  <si>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</si>
  <si>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</si>
  <si>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</si>
  <si>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</si>
  <si>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</si>
  <si>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</si>
  <si>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</si>
  <si>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</si>
  <si>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</si>
  <si>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</si>
  <si>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</si>
  <si>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</si>
  <si>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</si>
  <si>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</si>
  <si>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</si>
  <si>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</si>
  <si>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</si>
  <si>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</si>
  <si>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</si>
  <si>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</si>
  <si>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</si>
  <si>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</si>
  <si>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</si>
  <si>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</si>
  <si>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</si>
  <si>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</si>
  <si>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</si>
  <si>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</si>
  <si>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</si>
  <si>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</si>
  <si>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</si>
  <si>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</si>
  <si>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</si>
  <si>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</si>
  <si>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</si>
  <si>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</si>
  <si>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</si>
  <si>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</si>
  <si>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</si>
  <si>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</si>
  <si>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</si>
  <si>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</si>
  <si>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</si>
  <si>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</si>
  <si>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</si>
  <si>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</si>
  <si>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</si>
  <si>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</si>
  <si>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</si>
  <si>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</si>
  <si>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</si>
  <si>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</si>
  <si>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</si>
  <si>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</si>
  <si>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</si>
  <si>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</si>
  <si>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</si>
  <si>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</si>
  <si>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</si>
  <si>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</si>
  <si>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</si>
  <si>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</si>
  <si>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</si>
  <si>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</si>
  <si>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</si>
  <si>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</si>
  <si>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</si>
  <si>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</si>
  <si>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</si>
  <si>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</si>
  <si>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</si>
  <si>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</si>
  <si>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</si>
  <si>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</si>
  <si>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</si>
  <si>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</si>
  <si>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</si>
  <si>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</si>
  <si>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</si>
  <si>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</si>
  <si>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</si>
  <si>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</si>
  <si>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</si>
  <si>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</si>
  <si>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</si>
  <si>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</si>
  <si>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</si>
  <si>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</si>
  <si>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</si>
  <si>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</si>
  <si>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</si>
  <si>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</si>
  <si>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</si>
  <si>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</si>
  <si>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</si>
  <si>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</si>
  <si>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</si>
  <si>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</si>
  <si>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</si>
  <si>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</si>
  <si>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</si>
  <si>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</si>
  <si>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</si>
  <si>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</si>
  <si>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</si>
  <si>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</si>
  <si>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</si>
  <si>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</si>
  <si>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</si>
  <si>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</si>
  <si>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</si>
  <si>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</si>
  <si>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</si>
  <si>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</si>
  <si>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</si>
  <si>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</si>
  <si>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</si>
  <si>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</si>
  <si>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</si>
  <si>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</si>
  <si>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</si>
  <si>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</si>
  <si>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</si>
  <si>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</si>
  <si>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</si>
  <si>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</si>
  <si>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</si>
  <si>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</si>
  <si>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</si>
  <si>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</si>
  <si>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</si>
  <si>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</si>
  <si>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</si>
  <si>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</si>
  <si>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</si>
  <si>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</si>
  <si>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</si>
  <si>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</si>
  <si>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</si>
  <si>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</si>
  <si>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</si>
  <si>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</si>
  <si>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</si>
  <si>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</si>
  <si>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</si>
  <si>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</si>
  <si>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</si>
  <si>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</si>
  <si>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</si>
  <si>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</si>
  <si>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</si>
  <si>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</si>
  <si>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</si>
  <si>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</si>
  <si>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</si>
  <si>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</si>
  <si>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</si>
  <si>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</si>
  <si>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</si>
  <si>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</si>
  <si>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</si>
  <si>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</si>
  <si>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</si>
  <si>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</si>
  <si>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</si>
  <si>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</si>
  <si>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</si>
  <si>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</si>
  <si>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</si>
  <si>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</si>
  <si>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</si>
  <si>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</si>
  <si>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</si>
  <si>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</si>
  <si>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</si>
  <si>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</si>
  <si>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</si>
  <si>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</si>
  <si>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</si>
  <si>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</si>
  <si>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</si>
  <si>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</si>
  <si>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</si>
  <si>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</si>
  <si>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</si>
  <si>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</si>
  <si>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</si>
  <si>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</si>
  <si>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</si>
  <si>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</si>
  <si>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</si>
  <si>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</si>
  <si>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</si>
  <si>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</si>
  <si>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</si>
  <si>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</si>
  <si>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</si>
  <si>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</si>
  <si>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</si>
  <si>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</si>
  <si>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</si>
  <si>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</si>
  <si>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</si>
  <si>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</si>
  <si>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</si>
  <si>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</si>
  <si>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</si>
  <si>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</si>
  <si>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</si>
  <si>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</si>
  <si>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</si>
  <si>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</si>
  <si>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</si>
  <si>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</si>
  <si>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</si>
  <si>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</si>
  <si>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</si>
  <si>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</si>
  <si>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</si>
  <si>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</si>
  <si>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</si>
  <si>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</si>
  <si>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</si>
  <si>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</si>
  <si>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</si>
  <si>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</si>
  <si>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</si>
  <si>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</si>
  <si>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</si>
  <si>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</si>
  <si>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</si>
  <si>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</si>
  <si>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</si>
  <si>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</si>
  <si>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</si>
  <si>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</si>
  <si>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</si>
  <si>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</si>
  <si>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</si>
  <si>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</si>
  <si>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</si>
  <si>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</si>
  <si>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</si>
  <si>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</si>
  <si>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</si>
  <si>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</si>
  <si>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</si>
  <si>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</si>
  <si>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</si>
  <si>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</si>
  <si>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</si>
  <si>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</si>
  <si>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</si>
  <si>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</si>
  <si>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</si>
  <si>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</si>
  <si>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</si>
  <si>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</si>
  <si>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</si>
  <si>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</si>
  <si>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</si>
  <si>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</si>
  <si>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</si>
  <si>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</si>
  <si>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</si>
  <si>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</si>
  <si>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</si>
  <si>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</si>
  <si>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</si>
  <si>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</si>
  <si>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</si>
  <si>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</si>
  <si>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</si>
  <si>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</si>
  <si>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</si>
  <si>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</si>
  <si>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</si>
  <si>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</si>
  <si>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</si>
  <si>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</si>
  <si>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</si>
  <si>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</si>
  <si>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</si>
  <si>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</si>
  <si>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</si>
  <si>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</si>
  <si>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</si>
  <si>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</si>
  <si>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</si>
  <si>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</si>
  <si>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</si>
  <si>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</si>
  <si>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</si>
  <si>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</si>
  <si>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</si>
  <si>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</si>
  <si>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</si>
  <si>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</si>
  <si>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</si>
  <si>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</si>
  <si>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</si>
  <si>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</si>
  <si>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</si>
  <si>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</si>
  <si>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</si>
  <si>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</si>
  <si>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</si>
  <si>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</si>
  <si>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</si>
  <si>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</si>
  <si>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</si>
  <si>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</si>
  <si>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</si>
  <si>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</si>
  <si>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</si>
  <si>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</si>
  <si>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</si>
  <si>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</si>
  <si>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</si>
  <si>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</si>
  <si>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</si>
  <si>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</si>
  <si>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</si>
  <si>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</si>
  <si>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</si>
  <si>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</si>
  <si>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</si>
  <si>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</si>
  <si>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</si>
  <si>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</si>
  <si>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</si>
  <si>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</si>
  <si>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</si>
  <si>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</si>
  <si>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</si>
  <si>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</si>
  <si>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</si>
  <si>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</si>
  <si>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</si>
  <si>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</si>
  <si>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</si>
  <si>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</si>
  <si>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</si>
  <si>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</si>
  <si>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</si>
  <si>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</si>
  <si>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</si>
  <si>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</si>
  <si>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</si>
  <si>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</si>
  <si>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</si>
  <si>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</si>
  <si>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</si>
  <si>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</si>
  <si>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</si>
  <si>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</si>
  <si>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</si>
  <si>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</si>
  <si>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</si>
  <si>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</si>
  <si>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</si>
  <si>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</si>
  <si>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</si>
  <si>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</si>
  <si>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</si>
  <si>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</si>
  <si>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</si>
  <si>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</si>
  <si>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</si>
  <si>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</si>
  <si>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</si>
  <si>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</si>
  <si>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</si>
  <si>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</si>
  <si>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</si>
  <si>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</si>
  <si>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</si>
  <si>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</si>
  <si>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</si>
  <si>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</si>
  <si>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</si>
  <si>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</si>
  <si>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</si>
  <si>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</si>
  <si>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</si>
  <si>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</si>
  <si>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</si>
  <si>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</si>
  <si>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</si>
  <si>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</si>
  <si>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</si>
  <si>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</si>
  <si>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</si>
  <si>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</si>
  <si>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</si>
  <si>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</si>
  <si>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</si>
  <si>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</si>
  <si>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</si>
  <si>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</si>
  <si>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</si>
  <si>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</si>
  <si>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</si>
  <si>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</si>
  <si>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</si>
  <si>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</si>
  <si>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</si>
  <si>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</si>
  <si>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</si>
  <si>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</si>
  <si>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</si>
  <si>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</si>
  <si>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</si>
  <si>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</si>
  <si>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</si>
  <si>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</si>
  <si>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</si>
  <si>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</si>
  <si>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</si>
  <si>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</si>
  <si>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</si>
  <si>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</si>
  <si>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</si>
  <si>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</si>
  <si>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</si>
  <si>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</si>
  <si>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</si>
  <si>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</si>
  <si>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</si>
  <si>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</si>
  <si>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</si>
  <si>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</si>
  <si>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</si>
  <si>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</si>
  <si>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</si>
  <si>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</si>
  <si>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</si>
  <si>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</si>
  <si>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</si>
  <si>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</si>
  <si>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</si>
  <si>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</si>
  <si>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</si>
  <si>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</si>
  <si>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</si>
  <si>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</si>
  <si>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</si>
  <si>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</si>
  <si>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</si>
  <si>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</si>
  <si>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</si>
  <si>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</si>
  <si>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</si>
  <si>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</si>
  <si>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</si>
  <si>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</si>
  <si>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</si>
  <si>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</si>
  <si>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</si>
  <si>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</si>
  <si>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</si>
  <si>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</si>
  <si>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</si>
  <si>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</si>
  <si>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</si>
  <si>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</si>
  <si>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</si>
  <si>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</si>
  <si>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</si>
  <si>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</si>
  <si>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</si>
  <si>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</si>
  <si>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</si>
  <si>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</si>
  <si>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</si>
  <si>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</si>
  <si>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</si>
  <si>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</si>
  <si>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</si>
  <si>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</si>
  <si>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</si>
  <si>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</si>
  <si>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</si>
  <si>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</si>
  <si>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</si>
  <si>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</si>
  <si>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</si>
  <si>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</si>
  <si>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</si>
  <si>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</si>
  <si>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</si>
  <si>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</si>
  <si>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</si>
  <si>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</si>
  <si>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</si>
  <si>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</si>
  <si>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</si>
  <si>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</si>
  <si>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</si>
  <si>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</si>
  <si>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</si>
  <si>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</si>
  <si>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</si>
  <si>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</si>
  <si>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</si>
  <si>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</si>
  <si>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</si>
  <si>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</si>
  <si>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</si>
  <si>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</si>
  <si>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</si>
  <si>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</si>
  <si>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</si>
  <si>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</si>
  <si>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</si>
  <si>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</si>
  <si>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</si>
  <si>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</si>
  <si>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</si>
  <si>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</si>
  <si>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</si>
  <si>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</si>
  <si>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</si>
  <si>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</si>
  <si>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</si>
  <si>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</si>
  <si>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</si>
  <si>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</si>
  <si>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</si>
  <si>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</si>
  <si>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</si>
  <si>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</si>
  <si>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</si>
  <si>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</si>
  <si>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</si>
  <si>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</si>
  <si>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</si>
  <si>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</si>
  <si>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</si>
  <si>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</si>
  <si>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</si>
  <si>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</si>
  <si>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</si>
  <si>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</si>
  <si>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</si>
  <si>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</si>
  <si>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</si>
  <si>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</si>
  <si>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</si>
  <si>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</si>
  <si>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</si>
  <si>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</si>
  <si>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</si>
  <si>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</si>
  <si>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</si>
  <si>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</si>
  <si>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</si>
  <si>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</si>
  <si>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</si>
  <si>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</si>
  <si>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</si>
  <si>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</si>
  <si>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</si>
  <si>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</si>
  <si>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</si>
  <si>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</si>
  <si>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</si>
  <si>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</si>
  <si>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</si>
  <si>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</si>
  <si>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</si>
  <si>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</si>
  <si>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</si>
  <si>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</si>
  <si>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</si>
  <si>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</si>
  <si>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</si>
  <si>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</si>
  <si>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</si>
  <si>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</si>
  <si>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</si>
  <si>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</si>
  <si>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</si>
  <si>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</si>
  <si>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</si>
  <si>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</si>
  <si>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</si>
  <si>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</si>
  <si>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</si>
  <si>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</si>
  <si>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</si>
  <si>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</si>
  <si>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</si>
  <si>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</si>
  <si>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</si>
  <si>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</si>
  <si>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</si>
  <si>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</si>
  <si>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</si>
  <si>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</si>
  <si>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</si>
  <si>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</si>
  <si>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</si>
  <si>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</si>
  <si>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</si>
  <si>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</si>
  <si>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</si>
  <si>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</si>
  <si>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</si>
  <si>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</si>
  <si>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</si>
  <si>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</si>
  <si>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</si>
  <si>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</si>
  <si>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</si>
  <si>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</si>
  <si>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</si>
  <si>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</si>
  <si>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</si>
  <si>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</si>
  <si>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</si>
  <si>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</si>
  <si>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</si>
  <si>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</si>
  <si>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</si>
  <si>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</si>
  <si>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</si>
  <si>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</si>
  <si>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</si>
  <si>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</si>
  <si>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</si>
  <si>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</si>
  <si>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</si>
  <si>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</si>
  <si>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</si>
  <si>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</si>
  <si>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</si>
  <si>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</si>
  <si>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</si>
  <si>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</si>
  <si>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</si>
  <si>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</si>
  <si>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</si>
  <si>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</si>
  <si>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</si>
  <si>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</si>
  <si>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</si>
  <si>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</si>
  <si>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</si>
  <si>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</si>
  <si>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</si>
  <si>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</si>
  <si>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</si>
  <si>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</si>
  <si>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</si>
  <si>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</si>
  <si>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</si>
  <si>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</si>
  <si>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</si>
  <si>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</si>
  <si>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</si>
  <si>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</si>
  <si>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</si>
  <si>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</si>
  <si>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</si>
  <si>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</si>
  <si>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</si>
  <si>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</si>
  <si>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</si>
  <si>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</si>
  <si>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</si>
  <si>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</si>
  <si>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</si>
  <si>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</si>
  <si>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</si>
  <si>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</si>
  <si>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</si>
  <si>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</si>
  <si>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</si>
  <si>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</si>
  <si>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</si>
  <si>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</si>
  <si>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</si>
  <si>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</si>
  <si>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</si>
  <si>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</si>
  <si>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</si>
  <si>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</si>
  <si>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</si>
  <si>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</si>
  <si>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</si>
  <si>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</si>
  <si>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</si>
  <si>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</si>
  <si>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</si>
  <si>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</si>
  <si>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</si>
  <si>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</si>
  <si>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</si>
  <si>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</si>
  <si>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</si>
  <si>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</si>
  <si>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</si>
  <si>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</si>
  <si>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</si>
  <si>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</si>
  <si>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</si>
  <si>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</si>
  <si>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</si>
  <si>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</si>
  <si>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</si>
  <si>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</si>
  <si>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</si>
  <si>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</si>
  <si>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</si>
  <si>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</si>
  <si>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</si>
  <si>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</si>
  <si>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</si>
  <si>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</si>
  <si>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</si>
  <si>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</si>
  <si>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</si>
  <si>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</si>
  <si>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</si>
  <si>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</si>
  <si>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</si>
  <si>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</si>
  <si>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</si>
  <si>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</si>
  <si>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</si>
  <si>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</si>
  <si>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</si>
  <si>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</si>
  <si>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</si>
  <si>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</si>
  <si>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</si>
  <si>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</si>
  <si>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</si>
  <si>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</si>
  <si>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</si>
  <si>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</si>
  <si>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</si>
  <si>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</si>
  <si>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</si>
  <si>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</si>
  <si>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</si>
  <si>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</si>
  <si>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</si>
  <si>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</si>
  <si>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</si>
  <si>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</si>
  <si>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</si>
  <si>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</si>
  <si>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</si>
  <si>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</si>
  <si>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</si>
  <si>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</si>
  <si>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</si>
  <si>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</si>
  <si>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</si>
  <si>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</si>
  <si>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</si>
  <si>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</si>
  <si>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</si>
  <si>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</si>
  <si>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</si>
  <si>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</si>
  <si>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</si>
  <si>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</si>
  <si>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</si>
  <si>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</si>
  <si>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</si>
  <si>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</si>
  <si>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</si>
  <si>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</si>
  <si>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</si>
  <si>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</si>
  <si>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</si>
  <si>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</si>
  <si>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</si>
  <si>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</si>
  <si>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</si>
  <si>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</si>
  <si>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</si>
  <si>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</si>
  <si>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</si>
  <si>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</si>
  <si>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</si>
  <si>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</si>
  <si>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</si>
  <si>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</si>
  <si>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</si>
  <si>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</si>
  <si>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</si>
  <si>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</si>
  <si>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</si>
  <si>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</si>
  <si>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</si>
  <si>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</si>
  <si>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</si>
  <si>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</si>
  <si>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</si>
  <si>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</si>
  <si>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</si>
  <si>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</si>
  <si>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</si>
  <si>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</si>
  <si>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</si>
  <si>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</si>
  <si>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</si>
  <si>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</si>
  <si>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</si>
  <si>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</si>
  <si>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</si>
  <si>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</si>
  <si>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</si>
  <si>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</si>
  <si>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</si>
  <si>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</si>
  <si>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</si>
  <si>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</si>
  <si>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</si>
  <si>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</si>
  <si>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</si>
  <si>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</si>
  <si>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</si>
  <si>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</si>
  <si>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</si>
  <si>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</si>
  <si>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</si>
  <si>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</si>
  <si>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</si>
  <si>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</si>
  <si>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</si>
  <si>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</si>
  <si>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</si>
  <si>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</si>
  <si>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</si>
  <si>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</si>
  <si>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</si>
  <si>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</si>
  <si>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</si>
  <si>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</si>
  <si>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</si>
  <si>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</si>
  <si>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</si>
  <si>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</si>
  <si>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</si>
  <si>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</si>
  <si>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</si>
  <si>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</si>
  <si>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</si>
  <si>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</si>
  <si>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</si>
  <si>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</si>
  <si>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</si>
  <si>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</si>
  <si>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</si>
  <si>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</si>
  <si>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</si>
  <si>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</si>
  <si>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</si>
  <si>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</si>
  <si>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</si>
  <si>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</si>
  <si>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</si>
  <si>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</si>
  <si>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</si>
  <si>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</si>
  <si>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</si>
  <si>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</si>
  <si>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</si>
  <si>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</si>
  <si>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</si>
  <si>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</si>
  <si>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</si>
  <si>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</si>
  <si>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</si>
  <si>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</si>
  <si>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</si>
  <si>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</si>
  <si>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</si>
  <si>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</si>
  <si>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</si>
  <si>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</si>
  <si>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</si>
  <si>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</si>
  <si>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</si>
  <si>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</si>
  <si>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</si>
  <si>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</si>
  <si>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</si>
  <si>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</si>
  <si>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</si>
  <si>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</si>
  <si>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</si>
  <si>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</si>
  <si>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</si>
  <si>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</si>
  <si>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</si>
  <si>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</si>
  <si>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</si>
  <si>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</si>
  <si>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</si>
  <si>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</si>
  <si>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</si>
  <si>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</si>
  <si>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</si>
  <si>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</si>
  <si>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</si>
  <si>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</si>
  <si>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</si>
  <si>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</si>
  <si>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</si>
  <si>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</si>
  <si>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</si>
  <si>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</si>
  <si>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</si>
  <si>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</si>
  <si>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</si>
  <si>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</si>
  <si>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</si>
  <si>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</si>
  <si>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</si>
  <si>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</si>
  <si>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</si>
  <si>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</si>
  <si>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</si>
  <si>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</si>
  <si>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</si>
  <si>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</si>
  <si>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</si>
  <si>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</si>
  <si>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</si>
  <si>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</si>
  <si>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</si>
  <si>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</si>
  <si>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</si>
  <si>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</si>
  <si>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</si>
  <si>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</si>
  <si>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</si>
  <si>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</si>
  <si>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</si>
  <si>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</si>
  <si>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</si>
  <si>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</si>
  <si>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</si>
  <si>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</si>
  <si>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</si>
  <si>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</si>
  <si>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</si>
  <si>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</si>
  <si>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</si>
  <si>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</si>
  <si>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</si>
  <si>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</si>
  <si>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</si>
  <si>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</si>
  <si>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</si>
  <si>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</si>
  <si>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</si>
  <si>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</si>
  <si>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</si>
  <si>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</si>
  <si>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</si>
  <si>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</si>
  <si>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</si>
  <si>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</si>
  <si>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</si>
  <si>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</si>
  <si>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</si>
  <si>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</si>
  <si>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</si>
  <si>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</si>
  <si>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</si>
  <si>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</si>
  <si>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</si>
  <si>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</si>
  <si>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</si>
  <si>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</si>
  <si>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</si>
  <si>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</si>
  <si>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</si>
  <si>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</si>
  <si>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</si>
  <si>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</si>
  <si>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</si>
  <si>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</si>
  <si>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</si>
  <si>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</si>
  <si>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</si>
  <si>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</si>
  <si>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</si>
  <si>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</si>
  <si>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</si>
  <si>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</si>
  <si>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</si>
  <si>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</si>
  <si>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</si>
  <si>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</si>
  <si>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</si>
  <si>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</si>
  <si>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</si>
  <si>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</si>
  <si>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</si>
  <si>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</si>
  <si>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</si>
  <si>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</si>
  <si>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</si>
  <si>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</si>
  <si>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</si>
  <si>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</si>
  <si>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</si>
  <si>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</si>
  <si>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</si>
  <si>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</si>
  <si>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</si>
  <si>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</si>
  <si>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</si>
  <si>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</si>
  <si>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</si>
  <si>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</si>
  <si>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</si>
  <si>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</si>
  <si>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</si>
  <si>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</si>
  <si>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</si>
  <si>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</si>
  <si>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</si>
  <si>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</si>
  <si>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</si>
  <si>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</si>
  <si>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</si>
  <si>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</si>
  <si>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</si>
  <si>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</si>
  <si>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</si>
  <si>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</si>
  <si>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</si>
  <si>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</si>
  <si>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</si>
  <si>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</si>
  <si>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</si>
  <si>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</si>
  <si>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</si>
  <si>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</si>
  <si>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</si>
  <si>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</si>
  <si>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</si>
  <si>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</si>
  <si>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</si>
  <si>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</si>
  <si>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</si>
  <si>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</si>
  <si>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</si>
  <si>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</si>
  <si>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</si>
  <si>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</si>
  <si>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</si>
  <si>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</si>
  <si>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</si>
  <si>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</si>
  <si>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</si>
  <si>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</si>
  <si>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</si>
  <si>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</si>
  <si>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</si>
  <si>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</si>
  <si>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</si>
  <si>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</si>
  <si>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</si>
  <si>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</si>
  <si>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</si>
  <si>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</si>
  <si>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</si>
  <si>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</si>
  <si>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</si>
  <si>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</si>
  <si>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</si>
  <si>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</si>
  <si>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</si>
  <si>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</si>
  <si>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</si>
  <si>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</si>
  <si>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</si>
  <si>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</si>
  <si>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</si>
  <si>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</si>
  <si>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</si>
  <si>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</si>
  <si>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</si>
  <si>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</si>
  <si>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</si>
  <si>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</si>
  <si>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</si>
  <si>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</si>
  <si>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</si>
  <si>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</si>
  <si>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</si>
  <si>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</si>
  <si>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</si>
  <si>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</si>
  <si>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</si>
  <si>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</si>
  <si>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</si>
  <si>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</si>
  <si>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</si>
  <si>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</si>
  <si>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</si>
  <si>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</si>
  <si>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</si>
  <si>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</si>
  <si>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</si>
  <si>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</si>
  <si>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</si>
  <si>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</si>
  <si>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</si>
  <si>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</si>
  <si>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</si>
  <si>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</si>
  <si>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</si>
  <si>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</si>
  <si>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</si>
  <si>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</si>
  <si>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</si>
  <si>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</si>
  <si>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</si>
  <si>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</si>
  <si>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</si>
  <si>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</si>
  <si>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</si>
  <si>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</si>
  <si>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</si>
  <si>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</si>
  <si>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</si>
  <si>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</si>
  <si>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</si>
  <si>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</si>
  <si>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</si>
  <si>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</si>
  <si>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</si>
  <si>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</si>
  <si>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</si>
  <si>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</si>
  <si>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</si>
  <si>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</si>
  <si>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</si>
  <si>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</si>
  <si>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</si>
  <si>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</si>
  <si>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</si>
  <si>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</si>
  <si>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</si>
  <si>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</si>
  <si>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</si>
  <si>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</si>
  <si>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</si>
  <si>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</si>
  <si>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</si>
  <si>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</si>
  <si>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</si>
  <si>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</si>
  <si>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</si>
  <si>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</si>
  <si>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</si>
  <si>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</si>
  <si>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</si>
  <si>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</si>
  <si>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</si>
  <si>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</si>
  <si>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</si>
  <si>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</si>
  <si>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</si>
  <si>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</si>
  <si>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</si>
  <si>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</si>
  <si>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</si>
  <si>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</si>
  <si>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</si>
  <si>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</si>
  <si>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</si>
  <si>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</si>
  <si>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</si>
  <si>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</si>
  <si>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</si>
  <si>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</si>
  <si>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</si>
  <si>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</si>
  <si>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</si>
  <si>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</si>
  <si>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</si>
  <si>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</si>
  <si>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</si>
  <si>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</si>
  <si>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</si>
  <si>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</si>
  <si>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</si>
  <si>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</si>
  <si>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</si>
  <si>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</si>
  <si>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</si>
  <si>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</si>
  <si>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</si>
  <si>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</si>
  <si>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</si>
  <si>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</si>
  <si>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</si>
  <si>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</si>
  <si>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</si>
  <si>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</si>
  <si>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</si>
  <si>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</si>
  <si>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</si>
  <si>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</si>
  <si>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</si>
  <si>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</si>
  <si>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</si>
  <si>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</si>
  <si>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</si>
  <si>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</si>
  <si>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</si>
  <si>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</si>
  <si>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</si>
  <si>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</si>
  <si>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</si>
  <si>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</si>
  <si>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</si>
  <si>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</si>
  <si>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</si>
  <si>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</si>
  <si>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</si>
  <si>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</si>
  <si>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</si>
  <si>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</si>
  <si>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</si>
  <si>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</si>
  <si>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</si>
  <si>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</si>
  <si>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</si>
  <si>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</si>
  <si>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</si>
  <si>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</si>
  <si>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</si>
  <si>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</si>
  <si>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</si>
  <si>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</si>
  <si>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</si>
  <si>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</si>
  <si>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</si>
  <si>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</si>
  <si>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</si>
  <si>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</si>
  <si>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</si>
  <si>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</si>
  <si>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</si>
  <si>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</si>
  <si>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</si>
  <si>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</si>
  <si>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</si>
  <si>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</si>
  <si>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</si>
  <si>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</si>
  <si>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</si>
  <si>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</si>
  <si>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</si>
  <si>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</si>
  <si>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</si>
  <si>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</si>
  <si>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</si>
  <si>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</si>
  <si>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</si>
  <si>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</si>
  <si>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</si>
  <si>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</si>
  <si>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</si>
  <si>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</si>
  <si>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</si>
  <si>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</si>
  <si>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</si>
  <si>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</si>
  <si>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</si>
  <si>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</si>
  <si>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</si>
  <si>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</si>
  <si>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</si>
  <si>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</si>
  <si>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</si>
  <si>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</si>
  <si>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</si>
  <si>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</si>
  <si>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</si>
  <si>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</si>
  <si>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</si>
  <si>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</si>
  <si>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</si>
  <si>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</si>
  <si>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</si>
  <si>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</si>
  <si>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</si>
  <si>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</si>
  <si>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</si>
  <si>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</si>
  <si>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</si>
  <si>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</si>
  <si>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</si>
  <si>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</si>
  <si>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</si>
  <si>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</si>
  <si>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</si>
  <si>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</si>
  <si>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</si>
  <si>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</si>
  <si>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</si>
  <si>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</si>
  <si>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</si>
  <si>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</si>
  <si>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</si>
  <si>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</si>
  <si>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</si>
  <si>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</si>
  <si>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</si>
  <si>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</si>
  <si>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</si>
  <si>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</si>
  <si>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</si>
  <si>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</si>
  <si>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</si>
  <si>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</si>
  <si>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</si>
  <si>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</si>
  <si>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</si>
  <si>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</si>
  <si>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</si>
  <si>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</si>
  <si>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</si>
  <si>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</si>
  <si>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</si>
  <si>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</si>
  <si>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</si>
  <si>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</si>
  <si>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</si>
  <si>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</si>
  <si>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</si>
  <si>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</si>
  <si>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</si>
  <si>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</si>
  <si>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</si>
  <si>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</si>
  <si>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</si>
  <si>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</si>
  <si>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</si>
  <si>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</si>
  <si>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</si>
  <si>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</si>
  <si>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</si>
  <si>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</si>
  <si>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</si>
  <si>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</si>
  <si>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</si>
  <si>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</si>
  <si>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</si>
  <si>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</si>
  <si>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</si>
  <si>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</si>
  <si>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</si>
  <si>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</si>
  <si>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</si>
  <si>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</si>
  <si>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</si>
  <si>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</si>
  <si>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</si>
  <si>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</si>
  <si>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</si>
  <si>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</si>
  <si>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</si>
  <si>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</si>
  <si>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</si>
  <si>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</si>
  <si>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</si>
  <si>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</si>
  <si>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</si>
  <si>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</si>
  <si>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</si>
  <si>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</si>
  <si>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</si>
  <si>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</si>
  <si>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</si>
  <si>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</si>
  <si>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</si>
  <si>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</si>
  <si>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</si>
  <si>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</si>
  <si>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</si>
  <si>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</si>
  <si>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</si>
  <si>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</si>
  <si>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</si>
  <si>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</si>
  <si>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</si>
  <si>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</si>
  <si>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</si>
  <si>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</si>
  <si>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</si>
  <si>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</si>
  <si>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</si>
  <si>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</si>
  <si>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</si>
  <si>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</si>
  <si>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</si>
  <si>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</si>
  <si>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</si>
  <si>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</si>
  <si>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</si>
  <si>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</si>
  <si>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</si>
  <si>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</si>
  <si>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</si>
  <si>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</si>
  <si>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</si>
  <si>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</si>
  <si>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</si>
  <si>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</si>
  <si>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</si>
  <si>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</si>
  <si>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</si>
  <si>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</si>
  <si>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</si>
  <si>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</si>
  <si>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</si>
  <si>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</si>
  <si>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</si>
  <si>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</si>
  <si>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</si>
  <si>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</si>
  <si>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</si>
  <si>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</si>
  <si>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</si>
  <si>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</si>
  <si>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</si>
  <si>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</si>
  <si>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</si>
  <si>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</si>
  <si>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</si>
  <si>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</si>
  <si>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</si>
  <si>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</si>
  <si>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</si>
  <si>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</si>
  <si>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</si>
  <si>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</si>
  <si>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</si>
  <si>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</si>
  <si>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</si>
  <si>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</si>
  <si>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</si>
  <si>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</si>
  <si>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</si>
  <si>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</si>
  <si>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</si>
  <si>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</si>
  <si>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</si>
  <si>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</si>
  <si>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</si>
  <si>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</si>
  <si>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</si>
  <si>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</si>
  <si>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</si>
  <si>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</si>
  <si>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</si>
  <si>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</si>
  <si>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</si>
  <si>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</si>
  <si>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</si>
  <si>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</si>
  <si>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</si>
  <si>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</si>
  <si>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</si>
  <si>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</si>
  <si>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</si>
  <si>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</si>
  <si>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</si>
  <si>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</si>
  <si>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</si>
  <si>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</si>
  <si>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</si>
  <si>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</si>
  <si>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</si>
  <si>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</si>
  <si>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</si>
  <si>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</si>
  <si>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</si>
  <si>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</si>
  <si>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</si>
  <si>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</si>
  <si>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</si>
  <si>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</si>
  <si>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</si>
  <si>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</si>
  <si>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</si>
  <si>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</si>
  <si>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</si>
  <si>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</si>
  <si>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</si>
  <si>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</si>
  <si>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</si>
  <si>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</si>
  <si>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</si>
  <si>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</si>
  <si>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</si>
  <si>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</si>
  <si>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</si>
  <si>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</si>
  <si>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</si>
  <si>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</si>
  <si>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</si>
  <si>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</si>
  <si>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</si>
  <si>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</si>
  <si>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</si>
  <si>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</si>
  <si>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</si>
  <si>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</si>
  <si>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</si>
  <si>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</si>
  <si>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</si>
  <si>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</si>
  <si>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</si>
  <si>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</si>
  <si>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</si>
  <si>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</si>
  <si>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</si>
  <si>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</si>
  <si>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</si>
  <si>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</si>
  <si>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</si>
  <si>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</si>
  <si>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</si>
  <si>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</si>
  <si>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</si>
  <si>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</si>
  <si>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</si>
  <si>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</si>
  <si>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</si>
  <si>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</si>
  <si>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</si>
  <si>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</si>
  <si>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</si>
  <si>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</si>
  <si>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</si>
  <si>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</si>
  <si>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</si>
  <si>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</si>
  <si>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</si>
  <si>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</si>
  <si>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</si>
  <si>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</si>
  <si>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</si>
  <si>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</si>
  <si>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</si>
  <si>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</si>
  <si>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</si>
  <si>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</si>
  <si>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</si>
  <si>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</si>
  <si>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</si>
  <si>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</si>
  <si>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</si>
  <si>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</si>
  <si>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</si>
  <si>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</si>
  <si>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</si>
  <si>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</si>
  <si>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</si>
  <si>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</si>
  <si>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</si>
  <si>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</si>
  <si>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</si>
  <si>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</si>
  <si>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</si>
  <si>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</si>
  <si>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</si>
  <si>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</si>
  <si>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</si>
  <si>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</si>
  <si>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</si>
  <si>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</si>
  <si>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</si>
  <si>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</si>
  <si>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</si>
  <si>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</si>
  <si>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</si>
  <si>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</si>
  <si>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</si>
  <si>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</si>
  <si>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</si>
  <si>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</si>
  <si>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</si>
  <si>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</si>
  <si>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</si>
  <si>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</si>
  <si>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</si>
  <si>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</si>
  <si>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</si>
  <si>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</si>
  <si>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</si>
  <si>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</si>
  <si>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</si>
  <si>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</si>
  <si>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</si>
  <si>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</si>
  <si>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</si>
  <si>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</si>
  <si>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</si>
  <si>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</si>
  <si>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</si>
  <si>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</si>
  <si>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</si>
  <si>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</si>
  <si>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</si>
  <si>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</si>
  <si>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</si>
  <si>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</si>
  <si>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</si>
  <si>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</si>
  <si>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</si>
  <si>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</si>
  <si>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</si>
  <si>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</si>
  <si>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</si>
  <si>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</si>
  <si>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</si>
  <si>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</si>
  <si>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</si>
  <si>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</si>
  <si>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</si>
  <si>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</si>
  <si>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</si>
  <si>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</si>
  <si>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</si>
  <si>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</si>
  <si>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</si>
  <si>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</si>
  <si>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</si>
  <si>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</si>
  <si>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</si>
  <si>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</si>
  <si>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</si>
  <si>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</si>
  <si>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</si>
  <si>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</si>
  <si>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</si>
  <si>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</si>
  <si>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</si>
  <si>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</si>
  <si>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</si>
  <si>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</si>
  <si>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</si>
  <si>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</si>
  <si>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</si>
  <si>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</si>
  <si>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</si>
  <si>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</si>
  <si>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</si>
  <si>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</si>
  <si>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</si>
  <si>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</si>
  <si>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</si>
  <si>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</si>
  <si>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</si>
  <si>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</si>
  <si>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</si>
  <si>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</si>
  <si>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</si>
  <si>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</si>
  <si>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</si>
  <si>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</si>
  <si>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</si>
  <si>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</si>
  <si>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</si>
  <si>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</si>
  <si>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</si>
  <si>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</si>
  <si>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</si>
  <si>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</si>
  <si>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</si>
  <si>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</si>
  <si>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</si>
  <si>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</si>
  <si>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</si>
  <si>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</si>
  <si>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</si>
  <si>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</si>
  <si>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</si>
  <si>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</si>
  <si>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</si>
  <si>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</si>
  <si>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</si>
  <si>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</si>
  <si>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</si>
  <si>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</si>
  <si>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</si>
  <si>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</si>
  <si>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</si>
  <si>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</si>
  <si>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</si>
  <si>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</si>
  <si>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</si>
  <si>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</si>
  <si>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</si>
  <si>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</si>
  <si>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</si>
  <si>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</si>
  <si>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</si>
  <si>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</si>
  <si>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</si>
  <si>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</si>
  <si>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</si>
  <si>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</si>
  <si>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</si>
  <si>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</si>
  <si>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</si>
  <si>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</si>
  <si>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</si>
  <si>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</si>
  <si>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</si>
  <si>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</si>
  <si>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</si>
  <si>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</si>
  <si>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</si>
  <si>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</si>
  <si>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</si>
  <si>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</si>
  <si>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</si>
  <si>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</si>
  <si>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</si>
  <si>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</si>
  <si>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</si>
  <si>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</si>
  <si>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</si>
  <si>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</si>
  <si>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</si>
  <si>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</si>
  <si>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</si>
  <si>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</si>
  <si>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</si>
  <si>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</si>
  <si>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</si>
  <si>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</si>
  <si>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</si>
  <si>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</si>
  <si>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</si>
  <si>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</si>
  <si>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</si>
  <si>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</si>
  <si>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</si>
  <si>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</si>
  <si>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</si>
  <si>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</si>
  <si>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</si>
  <si>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</si>
  <si>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</si>
  <si>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</si>
  <si>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</si>
  <si>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</si>
  <si>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</si>
  <si>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</si>
  <si>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</si>
  <si>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</si>
  <si>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</si>
  <si>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</si>
  <si>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</si>
  <si>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</si>
  <si>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</si>
  <si>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</si>
  <si>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</si>
  <si>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</si>
  <si>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</si>
  <si>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</si>
  <si>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</si>
  <si>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</si>
  <si>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</si>
  <si>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</si>
  <si>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</si>
  <si>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</si>
  <si>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</si>
  <si>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</si>
  <si>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</si>
  <si>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</si>
  <si>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</si>
  <si>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</si>
  <si>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</si>
  <si>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</si>
  <si>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</si>
  <si>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</si>
  <si>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</si>
  <si>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</si>
  <si>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</si>
  <si>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</si>
  <si>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</si>
  <si>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</si>
  <si>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</si>
  <si>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</si>
  <si>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</si>
  <si>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</si>
  <si>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</si>
  <si>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</si>
  <si>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</si>
  <si>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</si>
  <si>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</si>
  <si>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</si>
  <si>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</si>
  <si>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</si>
  <si>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</si>
  <si>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</si>
  <si>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</si>
  <si>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</si>
  <si>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</si>
  <si>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</si>
  <si>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</si>
  <si>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</si>
  <si>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</si>
  <si>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</si>
  <si>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</si>
  <si>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</si>
  <si>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</si>
  <si>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</si>
  <si>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</si>
  <si>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</si>
  <si>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</si>
  <si>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</si>
  <si>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</si>
  <si>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</si>
  <si>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</si>
  <si>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</si>
  <si>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</si>
  <si>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</si>
  <si>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</si>
  <si>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</si>
  <si>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</si>
  <si>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</si>
  <si>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</si>
  <si>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</si>
  <si>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</si>
  <si>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</si>
  <si>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</si>
  <si>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</si>
  <si>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</si>
  <si>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</si>
  <si>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</si>
  <si>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</si>
  <si>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</si>
  <si>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</si>
  <si>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</si>
  <si>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</si>
  <si>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</si>
  <si>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</si>
  <si>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</si>
  <si>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</si>
  <si>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</si>
  <si>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</si>
  <si>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</si>
  <si>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</si>
  <si>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</si>
  <si>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</si>
  <si>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</si>
  <si>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</si>
  <si>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</si>
  <si>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</si>
  <si>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</si>
  <si>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</si>
  <si>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</si>
  <si>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</si>
  <si>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</si>
  <si>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</si>
  <si>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</si>
  <si>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</si>
  <si>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</si>
  <si>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</si>
  <si>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</si>
  <si>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</si>
  <si>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</si>
  <si>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</si>
  <si>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</si>
  <si>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</si>
  <si>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</si>
  <si>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</si>
  <si>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</si>
  <si>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</si>
  <si>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</si>
  <si>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</si>
  <si>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</si>
  <si>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</si>
  <si>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</si>
  <si>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</si>
  <si>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</si>
  <si>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</si>
  <si>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</si>
  <si>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</si>
  <si>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</si>
  <si>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</si>
  <si>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</si>
  <si>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</si>
  <si>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</si>
  <si>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</si>
  <si>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</si>
  <si>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</si>
  <si>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</si>
  <si>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</si>
  <si>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</si>
  <si>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</si>
  <si>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</si>
  <si>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</si>
  <si>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</si>
  <si>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</si>
  <si>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</si>
  <si>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</si>
  <si>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</si>
  <si>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</si>
  <si>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</si>
  <si>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</si>
  <si>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</si>
  <si>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</si>
  <si>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</si>
  <si>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</si>
  <si>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</si>
  <si>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</si>
  <si>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</si>
  <si>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</si>
  <si>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</si>
  <si>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</si>
  <si>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</si>
  <si>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</si>
  <si>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</si>
  <si>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</si>
  <si>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</si>
  <si>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</si>
  <si>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</si>
  <si>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</si>
  <si>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</si>
  <si>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</si>
  <si>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</si>
  <si>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</si>
  <si>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</si>
  <si>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</si>
  <si>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</si>
  <si>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</si>
  <si>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</si>
  <si>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</si>
  <si>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</si>
  <si>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</si>
  <si>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</si>
  <si>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</si>
  <si>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</si>
  <si>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</si>
  <si>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</si>
  <si>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</si>
  <si>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</si>
  <si>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</si>
  <si>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</si>
  <si>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</si>
  <si>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</si>
  <si>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</si>
  <si>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</si>
  <si>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</si>
  <si>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</si>
  <si>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</si>
  <si>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</si>
  <si>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</si>
  <si>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</si>
  <si>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</si>
  <si>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</si>
  <si>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</si>
  <si>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</si>
  <si>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</si>
  <si>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</si>
  <si>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</si>
  <si>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</si>
  <si>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</si>
  <si>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</si>
  <si>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</si>
  <si>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</si>
  <si>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</si>
  <si>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</si>
  <si>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</si>
  <si>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</si>
  <si>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</si>
  <si>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</si>
  <si>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</si>
  <si>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</si>
  <si>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</si>
  <si>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</si>
  <si>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</si>
  <si>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</si>
  <si>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</si>
  <si>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</si>
  <si>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</si>
  <si>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</si>
  <si>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</si>
  <si>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</si>
  <si>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</si>
  <si>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</si>
  <si>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</si>
  <si>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</si>
  <si>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</si>
  <si>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</si>
  <si>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</si>
  <si>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</si>
  <si>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</si>
  <si>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</si>
  <si>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</si>
  <si>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</si>
  <si>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</si>
  <si>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</si>
  <si>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</si>
  <si>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</si>
  <si>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</si>
  <si>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</si>
  <si>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</si>
  <si>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</si>
  <si>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</si>
  <si>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</si>
  <si>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</si>
  <si>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</si>
  <si>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</si>
  <si>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</si>
  <si>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</si>
  <si>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</si>
  <si>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</si>
  <si>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</si>
  <si>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</si>
  <si>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</si>
  <si>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</si>
  <si>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</si>
  <si>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</si>
  <si>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</si>
  <si>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</si>
  <si>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</si>
  <si>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</si>
  <si>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</si>
  <si>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</si>
  <si>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</si>
  <si>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</si>
  <si>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</si>
  <si>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</si>
  <si>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</si>
  <si>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</si>
  <si>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</si>
  <si>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</si>
  <si>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</si>
  <si>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</si>
  <si>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</si>
  <si>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</si>
  <si>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</si>
  <si>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</si>
  <si>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</si>
  <si>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</si>
  <si>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</si>
  <si>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</si>
  <si>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</si>
  <si>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</si>
  <si>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</si>
  <si>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</si>
  <si>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</si>
  <si>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</si>
  <si>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</si>
  <si>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</si>
  <si>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</si>
  <si>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</si>
  <si>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</si>
  <si>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</si>
  <si>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</si>
  <si>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</si>
  <si>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</si>
  <si>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</si>
  <si>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</si>
  <si>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</si>
  <si>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</si>
  <si>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</si>
  <si>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</si>
  <si>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</si>
  <si>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</si>
  <si>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</si>
  <si>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</si>
  <si>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</si>
  <si>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</si>
  <si>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</si>
  <si>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</si>
  <si>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</si>
  <si>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</si>
  <si>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</si>
  <si>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</si>
  <si>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</si>
  <si>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</si>
  <si>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</si>
  <si>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</si>
  <si>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</si>
  <si>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</si>
  <si>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</si>
  <si>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</si>
  <si>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</si>
  <si>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</si>
  <si>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</si>
  <si>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</si>
  <si>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</si>
  <si>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</si>
  <si>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</si>
  <si>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</si>
  <si>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</si>
  <si>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</si>
  <si>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</si>
  <si>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</si>
  <si>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</si>
  <si>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</si>
  <si>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</si>
  <si>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</si>
  <si>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</si>
  <si>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</si>
  <si>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</si>
  <si>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</si>
  <si>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</si>
  <si>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</si>
  <si>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</si>
  <si>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</si>
  <si>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</si>
  <si>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</si>
  <si>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</si>
  <si>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</si>
  <si>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</si>
  <si>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</si>
  <si>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</si>
  <si>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</si>
  <si>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</si>
  <si>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</si>
  <si>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</si>
  <si>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</si>
  <si>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</si>
  <si>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</si>
  <si>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</si>
  <si>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</si>
  <si>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</si>
  <si>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</si>
  <si>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</si>
  <si>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</si>
  <si>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</si>
  <si>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</si>
  <si>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</si>
  <si>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</si>
  <si>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</si>
  <si>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</si>
  <si>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</si>
  <si>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</si>
  <si>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</si>
  <si>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</si>
  <si>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</si>
  <si>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</si>
  <si>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</si>
  <si>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</si>
  <si>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</si>
  <si>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</si>
  <si>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</si>
  <si>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</si>
  <si>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</si>
  <si>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</si>
  <si>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</si>
  <si>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</si>
  <si>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</si>
  <si>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</si>
  <si>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</si>
  <si>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</si>
  <si>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</si>
  <si>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</si>
  <si>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</si>
  <si>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</si>
  <si>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</si>
  <si>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</si>
  <si>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</si>
  <si>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</si>
  <si>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</si>
  <si>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</si>
  <si>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</si>
  <si>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</si>
  <si>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</si>
  <si>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</si>
  <si>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</si>
  <si>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</si>
  <si>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</si>
  <si>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</si>
  <si>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</si>
  <si>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</si>
  <si>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</si>
  <si>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</si>
  <si>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</si>
  <si>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</si>
  <si>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</si>
  <si>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</si>
  <si>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</si>
  <si>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</si>
  <si>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</si>
  <si>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</si>
  <si>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</si>
  <si>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</si>
  <si>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</si>
  <si>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</si>
  <si>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</si>
  <si>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</si>
  <si>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</si>
  <si>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</si>
  <si>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</si>
  <si>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</si>
  <si>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</si>
  <si>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</si>
  <si>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</si>
  <si>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</si>
  <si>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</si>
  <si>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</si>
  <si>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</si>
  <si>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</si>
  <si>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</si>
  <si>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</si>
  <si>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</si>
  <si>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</si>
  <si>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</si>
  <si>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</si>
  <si>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</si>
  <si>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</si>
  <si>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</si>
  <si>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</si>
  <si>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</si>
  <si>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</si>
  <si>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</si>
  <si>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</si>
  <si>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</si>
  <si>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</si>
  <si>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</si>
  <si>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</si>
  <si>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</si>
  <si>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</si>
  <si>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</si>
  <si>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</si>
  <si>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</si>
  <si>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</si>
  <si>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</si>
  <si>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</si>
  <si>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</si>
  <si>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</si>
  <si>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</si>
  <si>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</si>
  <si>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</si>
  <si>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</si>
  <si>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</si>
  <si>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</si>
  <si>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</si>
  <si>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</si>
  <si>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</si>
  <si>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</si>
  <si>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</si>
  <si>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</si>
  <si>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</si>
  <si>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</si>
  <si>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</si>
  <si>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</si>
  <si>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</si>
  <si>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</si>
  <si>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</si>
  <si>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</si>
  <si>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</si>
  <si>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</si>
  <si>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</si>
  <si>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</si>
  <si>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</si>
  <si>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</si>
  <si>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</si>
  <si>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</si>
  <si>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</si>
  <si>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</si>
  <si>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</si>
  <si>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</si>
  <si>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</si>
  <si>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</si>
  <si>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</si>
  <si>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</si>
  <si>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</si>
  <si>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</si>
  <si>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</si>
  <si>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</si>
  <si>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</si>
  <si>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</si>
  <si>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</si>
  <si>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</si>
  <si>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</si>
  <si>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</si>
  <si>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</si>
  <si>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</si>
  <si>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</si>
  <si>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</si>
  <si>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</si>
  <si>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</si>
  <si>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</si>
  <si>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</si>
  <si>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</si>
  <si>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</si>
  <si>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</si>
  <si>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</si>
  <si>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</si>
  <si>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</si>
  <si>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</si>
  <si>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</si>
  <si>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</si>
  <si>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</si>
  <si>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</si>
  <si>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</si>
  <si>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</si>
  <si>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</si>
  <si>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</si>
  <si>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</si>
  <si>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</si>
  <si>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</si>
  <si>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</si>
  <si>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</si>
  <si>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</si>
  <si>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</si>
  <si>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</si>
  <si>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</si>
  <si>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</si>
  <si>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</si>
  <si>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</si>
  <si>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</si>
  <si>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</si>
  <si>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</si>
  <si>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</si>
  <si>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</si>
  <si>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</si>
  <si>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</si>
  <si>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</si>
  <si>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</si>
  <si>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</si>
  <si>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</si>
  <si>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</si>
  <si>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</si>
  <si>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</si>
  <si>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</si>
  <si>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</si>
  <si>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</si>
  <si>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</si>
  <si>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</si>
  <si>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</si>
  <si>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</si>
  <si>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</si>
  <si>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</si>
  <si>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</si>
  <si>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</si>
  <si>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</si>
  <si>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</si>
  <si>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</si>
  <si>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</si>
  <si>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</si>
  <si>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</si>
  <si>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</si>
  <si>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</si>
  <si>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</si>
  <si>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</si>
  <si>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</si>
  <si>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</si>
  <si>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</si>
  <si>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</si>
  <si>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</si>
  <si>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</si>
  <si>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</si>
  <si>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</si>
  <si>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</si>
  <si>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</si>
  <si>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</si>
  <si>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</si>
  <si>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</si>
  <si>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</si>
  <si>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</si>
  <si>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</si>
  <si>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</si>
  <si>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</si>
  <si>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</si>
  <si>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</si>
  <si>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</si>
  <si>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</si>
  <si>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</si>
  <si>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</si>
  <si>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</si>
  <si>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</si>
  <si>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</si>
  <si>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</si>
  <si>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</si>
  <si>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</si>
  <si>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</si>
  <si>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</si>
  <si>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</si>
  <si>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</si>
  <si>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</si>
  <si>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</si>
  <si>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</si>
  <si>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</si>
  <si>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</si>
  <si>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</si>
  <si>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</si>
  <si>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</si>
  <si>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</si>
  <si>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</si>
  <si>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</si>
  <si>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</si>
  <si>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</si>
  <si>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</si>
  <si>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</si>
  <si>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</si>
  <si>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</si>
  <si>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</si>
  <si>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</si>
  <si>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</si>
  <si>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</si>
  <si>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</si>
  <si>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</si>
  <si>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</si>
  <si>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</si>
  <si>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</si>
  <si>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</si>
  <si>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</si>
  <si>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</si>
  <si>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</si>
  <si>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</si>
  <si>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</si>
  <si>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</si>
  <si>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</si>
  <si>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</si>
  <si>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</si>
  <si>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</si>
  <si>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</si>
  <si>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</si>
  <si>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</si>
  <si>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</si>
  <si>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</si>
  <si>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</si>
  <si>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</si>
  <si>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</si>
  <si>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</si>
  <si>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</si>
  <si>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</si>
  <si>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</si>
  <si>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</si>
  <si>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</si>
  <si>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</si>
  <si>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</si>
  <si>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</si>
  <si>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</si>
  <si>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</si>
  <si>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</si>
  <si>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</si>
  <si>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</si>
  <si>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</si>
  <si>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</si>
  <si>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</si>
  <si>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</si>
  <si>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</si>
  <si>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</si>
  <si>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</si>
  <si>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</si>
  <si>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</si>
  <si>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</si>
  <si>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</si>
  <si>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</si>
  <si>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</si>
  <si>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</si>
  <si>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</si>
  <si>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</si>
  <si>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</si>
  <si>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</si>
  <si>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</si>
  <si>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</si>
  <si>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</si>
  <si>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</si>
  <si>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</si>
  <si>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</si>
  <si>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</si>
  <si>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</si>
  <si>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</si>
  <si>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</si>
  <si>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</si>
  <si>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</si>
  <si>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</si>
  <si>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</si>
  <si>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</si>
  <si>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</si>
  <si>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</si>
  <si>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</si>
  <si>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</si>
  <si>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</si>
  <si>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</si>
  <si>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</si>
  <si>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</si>
  <si>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</si>
  <si>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</si>
  <si>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</si>
  <si>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</si>
  <si>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</si>
  <si>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</si>
  <si>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</si>
  <si>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</si>
  <si>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</si>
  <si>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</si>
  <si>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</si>
  <si>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</si>
  <si>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</si>
  <si>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</si>
  <si>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</si>
  <si>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</si>
  <si>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</si>
  <si>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</si>
  <si>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</si>
  <si>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</si>
  <si>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</si>
  <si>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</si>
  <si>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</si>
  <si>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</si>
  <si>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</si>
  <si>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</si>
  <si>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</si>
  <si>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</si>
  <si>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</si>
  <si>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</si>
  <si>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</si>
  <si>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</si>
  <si>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</si>
  <si>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</si>
  <si>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</si>
  <si>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</si>
  <si>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</si>
  <si>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</si>
  <si>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</si>
  <si>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</si>
  <si>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</si>
  <si>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</si>
  <si>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</si>
  <si>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</si>
  <si>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</si>
  <si>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</si>
  <si>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</si>
  <si>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</si>
  <si>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</si>
  <si>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</si>
  <si>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</si>
  <si>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</si>
  <si>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</si>
  <si>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</si>
  <si>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</si>
  <si>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</si>
  <si>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</si>
  <si>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</si>
  <si>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</si>
  <si>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</si>
  <si>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</si>
  <si>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</si>
  <si>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</si>
  <si>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</si>
  <si>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</si>
  <si>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</si>
  <si>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</si>
  <si>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</si>
  <si>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</si>
  <si>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</si>
  <si>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</si>
  <si>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</si>
  <si>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</si>
  <si>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</si>
  <si>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</si>
  <si>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</si>
  <si>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</si>
  <si>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</si>
  <si>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</si>
  <si>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</si>
  <si>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</si>
  <si>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</si>
  <si>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</si>
  <si>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</si>
  <si>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</si>
  <si>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</si>
  <si>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</si>
  <si>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</si>
  <si>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</si>
  <si>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</si>
  <si>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</si>
  <si>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</si>
  <si>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</si>
  <si>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</si>
  <si>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</si>
  <si>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</si>
  <si>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</si>
  <si>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</si>
  <si>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</si>
  <si>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</si>
  <si>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</si>
  <si>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</si>
  <si>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</si>
  <si>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</si>
  <si>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</si>
  <si>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</si>
  <si>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</si>
  <si>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</si>
  <si>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</si>
  <si>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</si>
  <si>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</si>
  <si>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</si>
  <si>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</si>
  <si>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</si>
  <si>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</si>
  <si>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</si>
  <si>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</si>
  <si>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</si>
  <si>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</si>
  <si>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</si>
  <si>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</si>
  <si>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</si>
  <si>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</si>
  <si>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</si>
  <si>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</si>
  <si>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</si>
  <si>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</si>
  <si>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</si>
  <si>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</si>
  <si>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</si>
  <si>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</si>
  <si>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</si>
  <si>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</si>
  <si>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</si>
  <si>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</si>
  <si>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</si>
  <si>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</si>
  <si>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</si>
  <si>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</si>
  <si>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</si>
  <si>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</si>
  <si>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</si>
  <si>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</si>
  <si>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</si>
  <si>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</si>
  <si>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</si>
  <si>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</si>
  <si>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</si>
  <si>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</si>
  <si>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</si>
  <si>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</si>
  <si>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</si>
  <si>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</si>
  <si>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</si>
  <si>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</si>
  <si>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</si>
  <si>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</si>
  <si>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</si>
  <si>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</si>
  <si>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</si>
  <si>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</si>
  <si>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</si>
  <si>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</si>
  <si>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</si>
  <si>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</si>
  <si>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</si>
  <si>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</si>
  <si>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</si>
  <si>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</si>
  <si>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</si>
  <si>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</si>
  <si>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</si>
  <si>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</si>
  <si>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</si>
  <si>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</si>
  <si>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</si>
  <si>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</si>
  <si>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</si>
  <si>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</si>
  <si>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</si>
  <si>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</si>
  <si>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</si>
  <si>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</si>
  <si>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</si>
  <si>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</si>
  <si>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</si>
  <si>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</si>
  <si>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</si>
  <si>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</si>
  <si>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</si>
  <si>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</si>
  <si>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</si>
  <si>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</si>
  <si>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</si>
  <si>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</si>
  <si>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</si>
  <si>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</si>
  <si>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</si>
  <si>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</si>
  <si>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</si>
  <si>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</si>
  <si>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</si>
  <si>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</si>
  <si>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</si>
  <si>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</si>
  <si>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</si>
  <si>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</si>
  <si>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</si>
  <si>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</si>
  <si>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</si>
  <si>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</si>
  <si>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</si>
  <si>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</si>
  <si>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</si>
  <si>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</si>
  <si>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</si>
  <si>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</si>
  <si>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</si>
  <si>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</si>
  <si>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</si>
  <si>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</si>
  <si>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</si>
  <si>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</si>
  <si>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</si>
  <si>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</si>
  <si>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</si>
  <si>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</si>
  <si>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</si>
  <si>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</si>
  <si>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</si>
  <si>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</si>
  <si>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</si>
  <si>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</si>
  <si>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</si>
  <si>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</si>
  <si>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</si>
  <si>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</si>
  <si>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</si>
  <si>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</si>
  <si>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</si>
  <si>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</si>
  <si>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</si>
  <si>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</si>
  <si>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</si>
  <si>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</si>
  <si>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</si>
  <si>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</si>
  <si>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</si>
  <si>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</si>
  <si>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</si>
  <si>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</si>
  <si>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</si>
  <si>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</si>
  <si>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</si>
  <si>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</si>
  <si>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</si>
  <si>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</si>
  <si>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</si>
  <si>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</si>
  <si>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</si>
  <si>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</si>
  <si>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</si>
  <si>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</si>
  <si>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</si>
  <si>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</si>
  <si>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</si>
  <si>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</si>
  <si>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</si>
  <si>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</si>
  <si>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</si>
  <si>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</si>
  <si>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</si>
  <si>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</si>
  <si>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</si>
  <si>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</si>
  <si>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</si>
  <si>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</si>
  <si>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</si>
  <si>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</si>
  <si>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</si>
  <si>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</si>
  <si>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</si>
  <si>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</si>
  <si>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</si>
  <si>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</si>
  <si>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</si>
  <si>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</si>
  <si>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</si>
  <si>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</si>
  <si>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</si>
  <si>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</si>
  <si>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</si>
  <si>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</si>
  <si>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</si>
  <si>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</si>
  <si>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</si>
  <si>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</si>
  <si>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</si>
  <si>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</si>
  <si>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</si>
  <si>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</si>
  <si>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</si>
  <si>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</si>
  <si>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</si>
  <si>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</si>
  <si>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</si>
  <si>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</si>
  <si>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</si>
  <si>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</si>
  <si>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</si>
  <si>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</si>
  <si>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</si>
  <si>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</si>
  <si>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</si>
  <si>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</si>
  <si>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</si>
  <si>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</si>
  <si>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</si>
  <si>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</si>
  <si>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</si>
  <si>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</si>
  <si>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</si>
  <si>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</si>
  <si>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</si>
  <si>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</si>
  <si>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</si>
  <si>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</si>
  <si>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</si>
  <si>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</si>
  <si>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</si>
  <si>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</si>
  <si>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</si>
  <si>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</si>
  <si>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</si>
  <si>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</si>
  <si>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</si>
  <si>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</si>
  <si>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</si>
  <si>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</si>
  <si>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</si>
  <si>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</si>
  <si>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</si>
  <si>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</si>
  <si>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</si>
  <si>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</si>
  <si>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</si>
  <si>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</si>
  <si>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</si>
  <si>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</si>
  <si>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</si>
  <si>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</si>
  <si>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</si>
  <si>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</si>
  <si>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</si>
  <si>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</si>
  <si>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</si>
  <si>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</si>
  <si>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</si>
  <si>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</si>
  <si>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</si>
  <si>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</si>
  <si>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</si>
  <si>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</si>
  <si>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</si>
  <si>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</si>
  <si>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</si>
  <si>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</si>
  <si>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</si>
  <si>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</si>
  <si>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</si>
  <si>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</si>
  <si>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</si>
  <si>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</si>
  <si>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</si>
  <si>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</si>
  <si>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</si>
  <si>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</si>
  <si>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</si>
  <si>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</si>
  <si>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</si>
  <si>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</si>
  <si>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</si>
  <si>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</si>
  <si>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</si>
  <si>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</si>
  <si>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</si>
  <si>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</si>
  <si>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</si>
  <si>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</si>
  <si>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</si>
  <si>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</si>
  <si>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</si>
  <si>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</si>
  <si>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</si>
  <si>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</si>
  <si>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</si>
  <si>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</si>
  <si>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</si>
  <si>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</si>
  <si>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</si>
  <si>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</si>
  <si>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</si>
  <si>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</si>
  <si>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</si>
  <si>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</si>
  <si>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</si>
  <si>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</si>
  <si>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</si>
  <si>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</si>
  <si>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</si>
  <si>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</si>
  <si>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</si>
  <si>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</si>
  <si>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</si>
  <si>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</si>
  <si>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</si>
  <si>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</si>
  <si>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</si>
  <si>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</si>
  <si>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</si>
  <si>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</si>
  <si>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</si>
  <si>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</si>
  <si>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</si>
  <si>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</si>
  <si>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</si>
  <si>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</si>
  <si>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</si>
  <si>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</si>
  <si>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</si>
  <si>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</si>
  <si>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</si>
  <si>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</si>
  <si>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</si>
  <si>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</si>
  <si>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</si>
  <si>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</si>
  <si>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</si>
  <si>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</si>
  <si>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</si>
  <si>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</si>
  <si>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</si>
  <si>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</si>
  <si>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</si>
  <si>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</si>
  <si>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</si>
  <si>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</si>
  <si>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</si>
  <si>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</si>
  <si>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</si>
  <si>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</si>
  <si>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</si>
  <si>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</si>
  <si>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</si>
  <si>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</si>
  <si>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</si>
  <si>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</si>
  <si>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</si>
  <si>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</si>
  <si>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</si>
  <si>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</si>
  <si>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</si>
  <si>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</si>
  <si>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</si>
  <si>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</si>
  <si>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</si>
  <si>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</si>
  <si>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</si>
  <si>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</si>
  <si>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</si>
  <si>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</si>
  <si>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</si>
  <si>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</si>
  <si>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</si>
  <si>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</si>
  <si>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</si>
  <si>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</si>
  <si>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</si>
  <si>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</si>
  <si>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</si>
  <si>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</si>
  <si>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</si>
  <si>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</si>
  <si>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</si>
  <si>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</si>
  <si>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</si>
  <si>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</si>
  <si>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</si>
  <si>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</si>
  <si>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</si>
  <si>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</si>
  <si>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</si>
  <si>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</si>
  <si>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</si>
  <si>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</si>
  <si>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</si>
  <si>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</si>
  <si>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</si>
  <si>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</si>
  <si>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</si>
  <si>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</si>
  <si>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</si>
  <si>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</si>
  <si>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</si>
  <si>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</si>
  <si>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</si>
  <si>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</si>
  <si>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</si>
  <si>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</si>
  <si>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</si>
  <si>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</si>
  <si>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</si>
  <si>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</si>
  <si>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</si>
  <si>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</si>
  <si>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</si>
  <si>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</si>
  <si>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</si>
  <si>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</si>
  <si>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</si>
  <si>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</si>
  <si>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</si>
  <si>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</si>
  <si>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</si>
  <si>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</si>
  <si>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</si>
  <si>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</si>
  <si>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</si>
  <si>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</si>
  <si>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</si>
  <si>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</si>
  <si>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</si>
  <si>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</si>
  <si>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</si>
  <si>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</si>
  <si>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</si>
  <si>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</si>
  <si>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</si>
  <si>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</si>
  <si>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</si>
  <si>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</si>
  <si>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</si>
  <si>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</si>
  <si>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</si>
  <si>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</si>
  <si>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</si>
  <si>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</si>
  <si>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</si>
  <si>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</si>
  <si>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</si>
  <si>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</si>
  <si>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</si>
  <si>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</si>
  <si>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</si>
  <si>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</si>
  <si>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</si>
  <si>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</si>
  <si>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</si>
  <si>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</si>
  <si>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</si>
  <si>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</si>
  <si>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</si>
  <si>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</si>
  <si>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</si>
  <si>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</si>
  <si>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</si>
  <si>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</si>
  <si>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</si>
  <si>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</si>
  <si>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</si>
  <si>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</si>
  <si>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</si>
  <si>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</si>
  <si>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</si>
  <si>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</si>
  <si>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</si>
  <si>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</si>
  <si>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</si>
  <si>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</si>
  <si>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</si>
  <si>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</si>
  <si>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</si>
  <si>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</si>
  <si>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</si>
  <si>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</si>
  <si>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</si>
  <si>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</si>
  <si>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</si>
  <si>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</si>
  <si>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</si>
  <si>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</si>
  <si>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</si>
  <si>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</si>
  <si>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</si>
  <si>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</si>
  <si>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</si>
  <si>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</si>
  <si>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</si>
  <si>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</si>
  <si>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</si>
  <si>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</si>
  <si>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</si>
  <si>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</si>
  <si>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</si>
  <si>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</si>
  <si>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</si>
  <si>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</si>
  <si>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</si>
  <si>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</si>
  <si>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</si>
  <si>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</si>
  <si>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</si>
  <si>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</si>
  <si>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</si>
  <si>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</si>
  <si>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</si>
  <si>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</si>
  <si>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</si>
  <si>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</si>
  <si>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</si>
  <si>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</si>
  <si>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</si>
  <si>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</si>
  <si>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</si>
  <si>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</si>
  <si>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</si>
  <si>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</si>
  <si>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</si>
  <si>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</si>
  <si>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</si>
  <si>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</si>
  <si>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</si>
  <si>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</si>
  <si>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</si>
  <si>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</si>
  <si>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</si>
  <si>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</si>
  <si>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</si>
  <si>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</si>
  <si>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</si>
  <si>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</si>
  <si>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</si>
  <si>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</si>
  <si>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</si>
  <si>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</si>
  <si>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</si>
  <si>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</si>
  <si>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</si>
  <si>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</si>
  <si>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</si>
  <si>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</si>
  <si>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</si>
  <si>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</si>
  <si>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</si>
  <si>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</si>
  <si>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</si>
  <si>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</si>
  <si>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</si>
  <si>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</si>
  <si>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</si>
  <si>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</si>
  <si>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</si>
  <si>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</si>
  <si>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</si>
  <si>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</si>
  <si>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</si>
  <si>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</si>
  <si>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</si>
  <si>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</si>
  <si>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</si>
  <si>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</si>
  <si>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</si>
  <si>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</si>
  <si>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</si>
  <si>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</si>
  <si>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</si>
  <si>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</si>
  <si>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</si>
  <si>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</si>
  <si>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</si>
  <si>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</si>
  <si>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</si>
  <si>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</si>
  <si>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</si>
  <si>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</si>
  <si>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</si>
  <si>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</si>
  <si>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</si>
  <si>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</si>
  <si>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</si>
  <si>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</si>
  <si>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</si>
  <si>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</si>
  <si>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</si>
  <si>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</si>
  <si>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</si>
  <si>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</si>
  <si>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</si>
  <si>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</si>
  <si>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</si>
  <si>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</si>
  <si>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</si>
  <si>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</si>
  <si>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</si>
  <si>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</si>
  <si>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</si>
  <si>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</si>
  <si>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</si>
  <si>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</si>
  <si>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</si>
  <si>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</si>
  <si>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</si>
  <si>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</si>
  <si>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</si>
  <si>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</si>
  <si>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</si>
  <si>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</si>
  <si>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</si>
  <si>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</si>
  <si>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</si>
  <si>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</si>
  <si>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</si>
  <si>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</si>
  <si>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</si>
  <si>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</si>
  <si>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</si>
  <si>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</si>
  <si>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</si>
  <si>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</si>
  <si>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</si>
  <si>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</si>
  <si>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</si>
  <si>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</si>
  <si>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</si>
  <si>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</si>
  <si>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</si>
  <si>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</si>
  <si>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</si>
  <si>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</si>
  <si>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</si>
  <si>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</si>
  <si>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</si>
  <si>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</si>
  <si>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</si>
  <si>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</si>
  <si>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</si>
  <si>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</si>
  <si>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</si>
  <si>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</si>
  <si>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</si>
  <si>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</si>
  <si>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</si>
  <si>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</si>
  <si>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</si>
  <si>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</si>
  <si>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</si>
  <si>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</si>
  <si>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</si>
  <si>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</si>
  <si>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</si>
  <si>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</si>
  <si>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</si>
  <si>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</si>
  <si>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</si>
  <si>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</si>
  <si>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</si>
  <si>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</si>
  <si>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</si>
  <si>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</si>
  <si>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</si>
  <si>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</si>
  <si>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</si>
  <si>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</si>
  <si>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</si>
  <si>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</si>
  <si>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</si>
  <si>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</si>
  <si>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</si>
  <si>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</si>
  <si>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</si>
  <si>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</si>
  <si>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</si>
  <si>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</si>
  <si>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</si>
  <si>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</si>
  <si>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</si>
  <si>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</si>
  <si>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</si>
  <si>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</si>
  <si>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</si>
  <si>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</si>
  <si>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</si>
  <si>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</si>
  <si>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</si>
  <si>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</si>
  <si>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</si>
  <si>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</si>
  <si>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</si>
  <si>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</si>
  <si>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</si>
  <si>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</si>
  <si>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</si>
  <si>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</si>
  <si>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</si>
  <si>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</si>
  <si>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</si>
  <si>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</si>
  <si>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</si>
  <si>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</si>
  <si>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</si>
  <si>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</si>
  <si>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</si>
  <si>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</si>
  <si>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</si>
  <si>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</si>
  <si>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</si>
  <si>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</si>
  <si>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</si>
  <si>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</si>
  <si>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</si>
  <si>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</si>
  <si>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</si>
  <si>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</si>
  <si>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</si>
  <si>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</si>
  <si>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</si>
  <si>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</si>
  <si>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</si>
  <si>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</si>
  <si>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</si>
  <si>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</si>
  <si>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</si>
  <si>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</si>
  <si>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</si>
  <si>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</si>
  <si>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</si>
  <si>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</si>
  <si>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</si>
  <si>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</si>
  <si>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</si>
  <si>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</si>
  <si>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</si>
  <si>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</si>
  <si>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</si>
  <si>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</si>
  <si>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</si>
  <si>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</si>
  <si>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</si>
  <si>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</si>
  <si>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</si>
  <si>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</si>
  <si>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</si>
  <si>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</si>
  <si>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</si>
  <si>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</si>
  <si>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</si>
  <si>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</si>
  <si>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</si>
  <si>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</si>
  <si>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</si>
  <si>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</si>
  <si>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</si>
  <si>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</si>
  <si>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</si>
  <si>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</si>
  <si>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</si>
  <si>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</si>
  <si>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</si>
  <si>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</si>
  <si>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</si>
  <si>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</si>
  <si>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</si>
  <si>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</si>
  <si>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</si>
  <si>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</si>
  <si>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</si>
  <si>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</si>
  <si>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</si>
  <si>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</si>
  <si>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</si>
  <si>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</si>
  <si>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</si>
  <si>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</si>
  <si>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</si>
  <si>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</si>
  <si>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</si>
  <si>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</si>
  <si>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</si>
  <si>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</si>
  <si>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</si>
  <si>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</si>
  <si>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</si>
  <si>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</si>
  <si>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</si>
  <si>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</si>
  <si>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</si>
  <si>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</si>
  <si>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</si>
  <si>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</si>
  <si>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</si>
  <si>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</si>
  <si>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</si>
  <si>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</si>
  <si>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</si>
  <si>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</si>
  <si>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</si>
  <si>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</si>
  <si>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</si>
  <si>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</si>
  <si>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</si>
  <si>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</si>
  <si>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</si>
  <si>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</si>
  <si>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</si>
  <si>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</si>
  <si>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</si>
  <si>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</si>
  <si>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</si>
  <si>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</si>
  <si>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</si>
  <si>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</si>
  <si>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</si>
  <si>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</si>
  <si>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</si>
  <si>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</si>
  <si>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</si>
  <si>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</si>
  <si>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</si>
  <si>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</si>
  <si>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</si>
  <si>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</si>
  <si>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</si>
  <si>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</si>
  <si>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</si>
  <si>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</si>
  <si>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</si>
  <si>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</si>
  <si>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</si>
  <si>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</si>
  <si>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</si>
  <si>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</si>
  <si>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</si>
  <si>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</si>
  <si>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</si>
  <si>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</si>
  <si>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</si>
  <si>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</si>
  <si>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</si>
  <si>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</si>
  <si>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</si>
  <si>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</si>
  <si>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</si>
  <si>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</si>
  <si>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</si>
  <si>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</si>
  <si>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</si>
  <si>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</si>
  <si>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</si>
  <si>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</si>
  <si>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</si>
  <si>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</si>
  <si>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</si>
  <si>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</si>
  <si>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</si>
  <si>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</si>
  <si>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</si>
  <si>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</si>
  <si>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</si>
  <si>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</si>
  <si>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</si>
  <si>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</si>
  <si>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</si>
  <si>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</si>
  <si>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</si>
  <si>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</si>
  <si>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</si>
  <si>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</si>
  <si>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</si>
  <si>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</si>
  <si>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</si>
  <si>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</si>
  <si>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</si>
  <si>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</si>
  <si>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</si>
  <si>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</si>
  <si>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</si>
  <si>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</si>
  <si>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</si>
  <si>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</si>
  <si>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</si>
  <si>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</si>
  <si>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</si>
  <si>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</si>
  <si>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</si>
  <si>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</si>
  <si>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</si>
  <si>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</si>
  <si>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</si>
  <si>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</si>
  <si>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</si>
  <si>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</si>
  <si>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</si>
  <si>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</si>
  <si>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</si>
  <si>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</si>
  <si>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</si>
  <si>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</si>
  <si>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</si>
  <si>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</si>
  <si>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</si>
  <si>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</si>
  <si>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</si>
  <si>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</si>
  <si>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</si>
  <si>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</si>
  <si>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</si>
  <si>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</si>
  <si>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</si>
  <si>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</si>
  <si>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</si>
  <si>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</si>
  <si>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</si>
  <si>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</si>
  <si>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</si>
  <si>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</si>
  <si>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</si>
  <si>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</si>
  <si>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</si>
  <si>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</si>
  <si>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</si>
  <si>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</si>
  <si>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</si>
  <si>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</si>
  <si>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</si>
  <si>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</si>
  <si>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</si>
  <si>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</si>
  <si>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</si>
  <si>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</si>
  <si>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</si>
  <si>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</si>
  <si>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</si>
  <si>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</si>
  <si>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</si>
  <si>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</si>
  <si>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</si>
  <si>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</si>
  <si>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</si>
  <si>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</si>
  <si>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</si>
  <si>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</si>
  <si>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</si>
  <si>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</si>
  <si>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</si>
  <si>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</si>
  <si>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</si>
  <si>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</si>
  <si>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</si>
  <si>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</si>
  <si>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</si>
  <si>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</si>
  <si>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</si>
  <si>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</si>
  <si>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</si>
  <si>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</si>
  <si>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</si>
  <si>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</si>
  <si>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</si>
  <si>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</si>
  <si>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</si>
  <si>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</si>
  <si>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</si>
  <si>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</si>
  <si>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</si>
  <si>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</si>
  <si>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</si>
  <si>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</si>
  <si>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</si>
  <si>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</si>
  <si>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</si>
  <si>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</si>
  <si>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</si>
  <si>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</si>
  <si>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</si>
  <si>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</si>
  <si>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</si>
  <si>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</si>
  <si>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</si>
  <si>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</si>
  <si>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</si>
  <si>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</si>
  <si>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</si>
  <si>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</si>
  <si>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</si>
  <si>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</si>
  <si>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</si>
  <si>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</si>
  <si>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</si>
  <si>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</si>
  <si>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</si>
  <si>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</si>
  <si>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</si>
  <si>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</si>
  <si>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</si>
  <si>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</si>
  <si>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</si>
  <si>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</si>
  <si>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</si>
  <si>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</si>
  <si>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</si>
  <si>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</si>
  <si>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</si>
  <si>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</si>
  <si>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</si>
  <si>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</si>
  <si>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</si>
  <si>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</si>
  <si>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</si>
  <si>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</si>
  <si>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</si>
  <si>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</si>
  <si>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</si>
  <si>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</si>
  <si>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</si>
  <si>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</si>
  <si>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</si>
  <si>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</si>
  <si>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</si>
  <si>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</si>
  <si>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</si>
  <si>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</si>
  <si>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</si>
  <si>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</si>
  <si>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</si>
  <si>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</si>
  <si>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</si>
  <si>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</si>
  <si>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</si>
  <si>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</si>
  <si>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</si>
  <si>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</si>
  <si>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</si>
  <si>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</si>
  <si>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</si>
  <si>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</si>
  <si>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</si>
  <si>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</si>
  <si>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</si>
  <si>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</si>
  <si>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</si>
  <si>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</si>
  <si>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</si>
  <si>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</si>
  <si>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</si>
  <si>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</si>
  <si>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</si>
  <si>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</si>
  <si>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</si>
  <si>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</si>
  <si>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</si>
  <si>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</si>
  <si>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</si>
  <si>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</si>
  <si>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</si>
  <si>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</si>
  <si>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</si>
  <si>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</si>
  <si>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</si>
  <si>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</si>
  <si>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</si>
  <si>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</si>
  <si>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</si>
  <si>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</si>
  <si>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</si>
  <si>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</si>
  <si>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</si>
  <si>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</si>
  <si>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</si>
  <si>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</si>
  <si>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</si>
  <si>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</si>
  <si>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</si>
  <si>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</si>
  <si>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</si>
  <si>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</si>
  <si>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</si>
  <si>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</si>
  <si>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</si>
  <si>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</si>
  <si>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</si>
  <si>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</si>
  <si>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</si>
  <si>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</si>
  <si>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</si>
  <si>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</si>
  <si>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</si>
  <si>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</si>
  <si>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</si>
  <si>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</si>
  <si>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</si>
  <si>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</si>
  <si>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</si>
  <si>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</si>
  <si>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</si>
  <si>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</si>
  <si>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</si>
  <si>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</si>
  <si>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</si>
  <si>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</si>
  <si>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</si>
  <si>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</si>
  <si>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</si>
  <si>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</si>
  <si>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</si>
  <si>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</si>
  <si>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</si>
  <si>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</si>
  <si>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</si>
  <si>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</si>
  <si>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</si>
  <si>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</si>
  <si>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</si>
  <si>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</si>
  <si>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</si>
  <si>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</si>
  <si>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</si>
  <si>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</si>
  <si>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</si>
  <si>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</si>
  <si>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</si>
  <si>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</si>
  <si>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</si>
  <si>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</si>
  <si>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</si>
  <si>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</si>
  <si>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</si>
  <si>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</si>
  <si>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</si>
  <si>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</si>
  <si>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</si>
  <si>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</si>
  <si>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</si>
  <si>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</si>
  <si>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</si>
  <si>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</si>
  <si>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</si>
  <si>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</si>
  <si>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</si>
  <si>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</si>
  <si>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</si>
  <si>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</si>
  <si>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</si>
  <si>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</si>
  <si>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</si>
  <si>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</si>
  <si>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</si>
  <si>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</si>
  <si>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</si>
  <si>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</si>
  <si>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</si>
  <si>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</si>
  <si>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</si>
  <si>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</si>
  <si>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</si>
  <si>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</si>
  <si>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</si>
  <si>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</si>
  <si>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</si>
  <si>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</si>
  <si>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</si>
  <si>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</si>
  <si>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</si>
  <si>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</si>
  <si>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</si>
  <si>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</si>
  <si>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</si>
  <si>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</si>
  <si>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</si>
  <si>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</si>
  <si>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</si>
  <si>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</si>
  <si>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</si>
  <si>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</si>
  <si>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</si>
  <si>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</si>
  <si>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</si>
  <si>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</si>
  <si>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</si>
  <si>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</si>
  <si>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</si>
  <si>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</si>
  <si>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</si>
  <si>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</si>
  <si>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</si>
  <si>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</si>
  <si>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</si>
  <si>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</si>
  <si>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</si>
  <si>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</si>
  <si>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</si>
  <si>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</si>
  <si>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</si>
  <si>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</si>
  <si>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</si>
  <si>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</si>
  <si>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</si>
  <si>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</si>
  <si>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</si>
  <si>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</si>
  <si>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</si>
  <si>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</si>
  <si>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</si>
  <si>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</si>
  <si>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</si>
  <si>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</si>
  <si>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</si>
  <si>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</si>
  <si>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</si>
  <si>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</si>
  <si>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</si>
  <si>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</si>
  <si>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</si>
  <si>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</si>
  <si>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</si>
  <si>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</si>
  <si>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</si>
  <si>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</si>
  <si>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</si>
  <si>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</si>
  <si>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</si>
  <si>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</si>
  <si>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</si>
  <si>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</si>
  <si>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</si>
  <si>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</si>
  <si>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</si>
  <si>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</si>
  <si>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</si>
  <si>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</si>
  <si>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</si>
  <si>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</si>
  <si>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</si>
  <si>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</si>
  <si>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</si>
  <si>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</si>
  <si>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</si>
  <si>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</si>
  <si>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</si>
  <si>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</si>
  <si>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</si>
  <si>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</si>
  <si>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</si>
  <si>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</si>
  <si>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</si>
  <si>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</si>
  <si>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</si>
  <si>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</si>
  <si>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</si>
  <si>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</si>
  <si>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</si>
  <si>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</si>
  <si>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</si>
  <si>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</si>
  <si>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</si>
  <si>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</si>
  <si>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</si>
  <si>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</si>
  <si>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</si>
  <si>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</si>
  <si>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</si>
  <si>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</si>
  <si>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</si>
  <si>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</si>
  <si>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</si>
  <si>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</si>
  <si>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</si>
  <si>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</si>
  <si>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</si>
  <si>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</si>
  <si>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</si>
  <si>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</si>
  <si>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</si>
  <si>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</si>
  <si>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</si>
  <si>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</si>
  <si>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</si>
  <si>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</si>
  <si>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</si>
  <si>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</si>
  <si>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</si>
  <si>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</si>
  <si>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</si>
  <si>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</si>
  <si>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</si>
  <si>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</si>
  <si>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</si>
  <si>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</si>
  <si>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</si>
  <si>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</si>
  <si>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</si>
  <si>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</si>
  <si>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</si>
  <si>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</si>
  <si>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</si>
  <si>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</si>
  <si>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</si>
  <si>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</si>
  <si>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</si>
  <si>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</si>
  <si>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</si>
  <si>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</si>
  <si>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</si>
  <si>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</si>
  <si>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</si>
  <si>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</si>
  <si>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</si>
  <si>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</si>
  <si>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</si>
  <si>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</si>
  <si>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</si>
  <si>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</si>
  <si>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</si>
  <si>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</si>
  <si>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</si>
  <si>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</si>
  <si>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</si>
  <si>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</si>
  <si>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</si>
  <si>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</si>
  <si>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</si>
  <si>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</si>
  <si>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</si>
  <si>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</si>
  <si>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</si>
  <si>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</si>
  <si>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</si>
  <si>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</si>
  <si>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</si>
  <si>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</si>
  <si>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</si>
  <si>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</si>
  <si>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</si>
  <si>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</si>
  <si>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</si>
  <si>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</si>
  <si>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</si>
  <si>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</si>
  <si>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</si>
  <si>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</si>
  <si>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</si>
  <si>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</si>
  <si>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</si>
  <si>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</si>
  <si>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</si>
  <si>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</si>
  <si>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</si>
  <si>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</si>
  <si>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</si>
  <si>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</si>
  <si>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</si>
  <si>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</si>
  <si>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</si>
  <si>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</si>
  <si>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</si>
  <si>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</si>
  <si>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</si>
  <si>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</si>
  <si>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</si>
  <si>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</si>
  <si>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</si>
  <si>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</si>
  <si>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</si>
  <si>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</si>
  <si>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</si>
  <si>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</si>
  <si>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</si>
  <si>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</si>
  <si>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</si>
  <si>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</si>
  <si>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</si>
  <si>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</si>
  <si>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</si>
  <si>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</si>
  <si>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</si>
  <si>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</si>
  <si>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</si>
  <si>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</si>
  <si>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</si>
  <si>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</si>
  <si>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</si>
  <si>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</si>
  <si>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</si>
  <si>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</si>
  <si>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</si>
  <si>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</si>
  <si>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</si>
  <si>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</si>
  <si>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</si>
  <si>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</si>
  <si>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</si>
  <si>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</si>
  <si>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</si>
  <si>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</si>
  <si>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</si>
  <si>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</si>
  <si>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</si>
  <si>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</si>
  <si>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</si>
  <si>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</si>
  <si>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</si>
  <si>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</si>
  <si>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</si>
  <si>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</si>
  <si>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</si>
  <si>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</si>
  <si>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</si>
  <si>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</si>
  <si>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</si>
  <si>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</si>
  <si>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</si>
  <si>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</si>
  <si>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</si>
  <si>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</si>
  <si>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</si>
  <si>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</si>
  <si>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</si>
  <si>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</si>
  <si>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</si>
  <si>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</si>
  <si>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</si>
  <si>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</si>
  <si>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</si>
  <si>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</si>
  <si>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</si>
  <si>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</si>
  <si>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</si>
  <si>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</si>
  <si>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</si>
  <si>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</si>
  <si>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</si>
  <si>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</si>
  <si>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</si>
  <si>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</si>
  <si>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</si>
  <si>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</si>
  <si>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</si>
  <si>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</si>
  <si>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</si>
  <si>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</si>
  <si>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</si>
  <si>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</si>
  <si>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</si>
  <si>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</si>
  <si>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</si>
  <si>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</si>
  <si>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</si>
  <si>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</si>
  <si>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</si>
  <si>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</si>
  <si>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</si>
  <si>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</si>
  <si>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</si>
  <si>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</si>
  <si>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</si>
  <si>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</si>
  <si>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</si>
  <si>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</si>
  <si>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</si>
  <si>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</si>
  <si>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</si>
  <si>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</si>
  <si>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</si>
  <si>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</si>
  <si>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</si>
  <si>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</si>
  <si>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</si>
  <si>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</si>
  <si>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</si>
  <si>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</si>
  <si>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</si>
  <si>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</si>
  <si>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</si>
  <si>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</si>
  <si>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</si>
  <si>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</si>
  <si>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</si>
  <si>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</si>
  <si>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</si>
  <si>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</si>
  <si>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</si>
  <si>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</si>
  <si>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</si>
  <si>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</si>
  <si>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</si>
  <si>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</si>
  <si>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</si>
  <si>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</si>
  <si>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</si>
  <si>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</si>
  <si>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</si>
  <si>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</si>
  <si>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</si>
  <si>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</si>
  <si>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</si>
  <si>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</si>
  <si>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</si>
  <si>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</si>
  <si>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</si>
  <si>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</si>
  <si>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</si>
  <si>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</si>
  <si>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</si>
  <si>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</si>
  <si>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</si>
  <si>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</si>
  <si>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</si>
  <si>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</si>
  <si>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</si>
  <si>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</si>
  <si>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</si>
  <si>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</si>
  <si>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</si>
  <si>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</si>
  <si>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</si>
  <si>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</si>
  <si>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</si>
  <si>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</si>
  <si>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</si>
  <si>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</si>
  <si>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</si>
  <si>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</si>
  <si>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</si>
  <si>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</si>
  <si>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</si>
  <si>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</si>
  <si>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</si>
  <si>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</si>
  <si>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</si>
  <si>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</si>
  <si>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</si>
  <si>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</si>
  <si>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</si>
  <si>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</si>
  <si>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</si>
  <si>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</si>
  <si>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</si>
  <si>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</si>
  <si>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</si>
  <si>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</si>
  <si>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</si>
  <si>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</si>
  <si>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</si>
  <si>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</si>
  <si>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</si>
  <si>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</si>
  <si>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</si>
  <si>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</si>
  <si>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</si>
  <si>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</si>
  <si>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</si>
  <si>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</si>
  <si>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</si>
  <si>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</si>
  <si>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</si>
  <si>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</si>
  <si>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</si>
  <si>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</si>
  <si>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</si>
  <si>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</si>
  <si>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</si>
  <si>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</si>
  <si>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</si>
  <si>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</si>
  <si>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</si>
  <si>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</si>
  <si>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</si>
  <si>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</si>
  <si>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</si>
  <si>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</si>
  <si>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</si>
  <si>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</si>
  <si>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</si>
  <si>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</si>
  <si>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</si>
  <si>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</si>
  <si>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</si>
  <si>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</si>
  <si>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</si>
  <si>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</si>
  <si>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</si>
  <si>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</si>
  <si>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</si>
  <si>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</si>
  <si>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</si>
  <si>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</si>
  <si>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</si>
  <si>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</si>
  <si>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</si>
  <si>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</si>
  <si>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</si>
  <si>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</si>
  <si>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</si>
  <si>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</si>
  <si>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</si>
  <si>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</si>
  <si>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</si>
  <si>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</si>
  <si>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</si>
  <si>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</si>
  <si>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</si>
  <si>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</si>
  <si>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</si>
  <si>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</si>
  <si>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</si>
  <si>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</si>
  <si>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</si>
  <si>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</si>
  <si>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</si>
  <si>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</si>
  <si>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</si>
  <si>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</si>
  <si>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</si>
  <si>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</si>
  <si>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</si>
  <si>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</si>
  <si>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</si>
  <si>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</si>
  <si>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</si>
  <si>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</si>
  <si>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</si>
  <si>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</si>
  <si>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</si>
  <si>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</si>
  <si>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</si>
  <si>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</si>
  <si>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</si>
  <si>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</si>
  <si>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</si>
  <si>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</si>
  <si>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</si>
  <si>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</si>
  <si>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</si>
  <si>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</si>
  <si>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</si>
  <si>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</si>
  <si>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</si>
  <si>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</si>
  <si>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</si>
  <si>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</si>
  <si>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</si>
  <si>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</si>
  <si>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</si>
  <si>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</si>
  <si>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</si>
  <si>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</si>
  <si>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</si>
  <si>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</si>
  <si>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</si>
  <si>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</si>
  <si>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</si>
  <si>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</si>
  <si>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</si>
  <si>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</si>
  <si>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</si>
  <si>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</si>
  <si>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</si>
  <si>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</si>
  <si>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</si>
  <si>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</si>
  <si>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</si>
  <si>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</si>
  <si>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</si>
  <si>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</si>
  <si>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</si>
  <si>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</si>
  <si>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</si>
  <si>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</si>
  <si>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</si>
  <si>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</si>
  <si>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</si>
  <si>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</si>
  <si>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</si>
  <si>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</si>
  <si>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</si>
  <si>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</si>
  <si>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</si>
  <si>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</si>
  <si>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</si>
  <si>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</si>
  <si>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</si>
  <si>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</si>
  <si>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</si>
  <si>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</si>
  <si>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</si>
  <si>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</si>
  <si>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</si>
  <si>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</si>
  <si>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</si>
  <si>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</si>
  <si>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</si>
  <si>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</si>
  <si>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</si>
  <si>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</si>
  <si>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</si>
  <si>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</si>
  <si>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</si>
  <si>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</si>
  <si>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</si>
  <si>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</si>
  <si>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</si>
  <si>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</si>
  <si>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</si>
  <si>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</si>
  <si>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</si>
  <si>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</si>
  <si>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</si>
  <si>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</si>
  <si>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</si>
  <si>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</si>
  <si>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</si>
  <si>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</si>
  <si>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</si>
  <si>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</si>
  <si>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</si>
  <si>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</si>
  <si>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</si>
  <si>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</si>
  <si>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</si>
  <si>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</si>
  <si>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</si>
  <si>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</si>
  <si>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</si>
  <si>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</si>
  <si>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</si>
  <si>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</si>
  <si>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</si>
  <si>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</si>
  <si>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</si>
  <si>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</si>
  <si>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</si>
  <si>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</si>
  <si>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</si>
  <si>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</si>
  <si>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</si>
  <si>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</si>
  <si>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</si>
  <si>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</si>
  <si>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</si>
  <si>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</si>
  <si>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</si>
  <si>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</si>
  <si>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</si>
  <si>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</si>
  <si>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</si>
  <si>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</si>
  <si>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</si>
  <si>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</si>
  <si>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</si>
  <si>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</si>
  <si>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</si>
  <si>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</si>
  <si>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</si>
  <si>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</si>
  <si>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</si>
  <si>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</si>
  <si>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</si>
  <si>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</si>
  <si>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</si>
  <si>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</si>
  <si>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</si>
  <si>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</si>
  <si>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</si>
  <si>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</si>
  <si>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</si>
  <si>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</si>
  <si>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</si>
  <si>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</si>
  <si>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</si>
  <si>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</si>
  <si>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</si>
  <si>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</si>
  <si>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</si>
  <si>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</si>
  <si>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</si>
  <si>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</si>
  <si>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</si>
  <si>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</si>
  <si>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</si>
  <si>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</si>
  <si>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</si>
  <si>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</si>
  <si>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</si>
  <si>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</si>
  <si>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</si>
  <si>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</si>
  <si>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</si>
  <si>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</si>
  <si>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</si>
  <si>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</si>
  <si>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</si>
  <si>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</si>
  <si>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</si>
  <si>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</si>
  <si>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</si>
  <si>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</si>
  <si>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</si>
  <si>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</si>
  <si>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</si>
  <si>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</si>
  <si>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</si>
  <si>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</si>
  <si>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</si>
  <si>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</si>
  <si>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</si>
  <si>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</si>
  <si>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</si>
  <si>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</si>
  <si>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</si>
  <si>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</si>
  <si>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</si>
  <si>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</si>
  <si>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</si>
  <si>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</si>
  <si>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</si>
  <si>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</si>
  <si>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</si>
  <si>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</si>
  <si>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</si>
  <si>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</si>
  <si>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</si>
  <si>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</si>
  <si>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</si>
  <si>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</si>
  <si>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</si>
  <si>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</si>
  <si>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</si>
  <si>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</si>
  <si>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</si>
  <si>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</si>
  <si>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</si>
  <si>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</si>
  <si>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</si>
  <si>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</si>
  <si>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</si>
  <si>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</si>
  <si>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</si>
  <si>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</si>
  <si>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</si>
  <si>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</si>
  <si>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</si>
  <si>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</si>
  <si>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</si>
  <si>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</si>
  <si>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</si>
  <si>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</si>
  <si>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</si>
  <si>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</si>
  <si>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</si>
  <si>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</si>
  <si>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</si>
  <si>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</si>
  <si>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</si>
  <si>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</si>
  <si>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</si>
  <si>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</si>
  <si>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</si>
  <si>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</si>
  <si>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</si>
  <si>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</si>
  <si>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</si>
  <si>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</si>
  <si>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</si>
  <si>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</si>
  <si>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</si>
  <si>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</si>
  <si>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</si>
  <si>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</si>
  <si>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</si>
  <si>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</si>
  <si>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</si>
  <si>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</si>
  <si>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</si>
  <si>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</si>
  <si>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</si>
  <si>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</si>
  <si>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</si>
  <si>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</si>
  <si>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</si>
  <si>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</si>
  <si>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</si>
  <si>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</si>
  <si>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</si>
  <si>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</si>
  <si>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</si>
  <si>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</si>
  <si>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</si>
  <si>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</si>
  <si>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</si>
  <si>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</si>
  <si>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</si>
  <si>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</si>
  <si>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</si>
  <si>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</si>
  <si>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</si>
  <si>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</si>
  <si>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</si>
  <si>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</si>
  <si>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</si>
  <si>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</si>
  <si>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</si>
  <si>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</si>
  <si>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</si>
  <si>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</si>
  <si>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</si>
  <si>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</si>
  <si>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</si>
  <si>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</si>
  <si>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</si>
  <si>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</si>
  <si>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</si>
  <si>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</si>
  <si>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</si>
  <si>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</si>
  <si>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</si>
  <si>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</si>
  <si>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</si>
  <si>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</si>
  <si>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</si>
  <si>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</si>
  <si>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</si>
  <si>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</si>
  <si>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</si>
  <si>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</si>
  <si>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</si>
  <si>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</si>
  <si>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</si>
  <si>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</si>
  <si>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</si>
  <si>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</si>
  <si>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</si>
  <si>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</si>
  <si>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</si>
  <si>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</si>
  <si>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</si>
  <si>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</si>
  <si>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</si>
  <si>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</si>
  <si>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</si>
  <si>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</si>
  <si>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</si>
  <si>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</si>
  <si>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</si>
  <si>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</si>
  <si>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</si>
  <si>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</si>
  <si>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</si>
  <si>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</si>
  <si>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</si>
  <si>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</si>
  <si>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</si>
  <si>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</si>
  <si>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</si>
  <si>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</si>
  <si>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</si>
  <si>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</si>
  <si>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</si>
  <si>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</si>
  <si>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</si>
  <si>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</si>
  <si>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</si>
  <si>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</si>
  <si>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</si>
  <si>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</si>
  <si>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</si>
  <si>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</si>
  <si>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</si>
  <si>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</si>
  <si>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</si>
  <si>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</si>
  <si>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</si>
  <si>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</si>
  <si>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</si>
  <si>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</si>
  <si>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</si>
  <si>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</si>
  <si>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</si>
  <si>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</si>
  <si>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</si>
  <si>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</si>
  <si>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</si>
  <si>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</si>
  <si>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</si>
  <si>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</si>
  <si>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</si>
  <si>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</si>
  <si>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</si>
  <si>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</si>
  <si>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</si>
  <si>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</si>
  <si>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</si>
  <si>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</si>
  <si>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</si>
  <si>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</si>
  <si>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</si>
  <si>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</si>
  <si>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</si>
  <si>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</si>
  <si>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</si>
  <si>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</si>
  <si>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</si>
  <si>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</si>
  <si>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</si>
  <si>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</si>
  <si>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</si>
  <si>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</si>
  <si>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</si>
  <si>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</si>
  <si>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</si>
  <si>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</si>
  <si>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</si>
  <si>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</si>
  <si>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</si>
  <si>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</si>
  <si>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</si>
  <si>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</si>
  <si>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</si>
  <si>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</si>
  <si>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</si>
  <si>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</si>
  <si>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</si>
  <si>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</si>
  <si>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</si>
  <si>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</si>
  <si>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</si>
  <si>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</si>
  <si>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</si>
  <si>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</si>
  <si>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</si>
  <si>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</si>
  <si>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</si>
  <si>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</si>
  <si>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</si>
  <si>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</si>
  <si>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</si>
  <si>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</si>
  <si>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</si>
  <si>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</si>
  <si>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</si>
  <si>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</si>
  <si>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</si>
  <si>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</si>
  <si>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</si>
  <si>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</si>
  <si>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</si>
  <si>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</si>
  <si>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</si>
  <si>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</si>
  <si>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</si>
  <si>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</si>
  <si>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</si>
  <si>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</si>
  <si>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</si>
  <si>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</si>
  <si>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</si>
  <si>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</si>
  <si>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</si>
  <si>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</si>
  <si>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</si>
  <si>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</si>
  <si>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</si>
  <si>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</si>
  <si>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</si>
  <si>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</si>
  <si>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</si>
  <si>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</si>
  <si>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</si>
  <si>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</si>
  <si>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</si>
  <si>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</si>
  <si>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</si>
  <si>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</si>
  <si>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</si>
  <si>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</si>
  <si>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</si>
  <si>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</si>
  <si>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</si>
  <si>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</si>
  <si>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</si>
  <si>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</si>
  <si>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</si>
  <si>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</si>
  <si>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</si>
  <si>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</si>
  <si>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</si>
  <si>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</si>
  <si>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</si>
  <si>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</si>
  <si>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</si>
  <si>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</si>
  <si>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</si>
  <si>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</si>
  <si>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</si>
  <si>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</si>
  <si>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</si>
  <si>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</si>
  <si>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</si>
  <si>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</si>
  <si>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</si>
  <si>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</si>
  <si>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</si>
  <si>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</si>
  <si>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</si>
  <si>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</si>
  <si>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</si>
  <si>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</si>
  <si>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</si>
  <si>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</si>
  <si>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</si>
  <si>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</si>
  <si>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</si>
  <si>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</si>
  <si>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</si>
  <si>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</si>
  <si>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</si>
  <si>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</si>
  <si>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</si>
  <si>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</si>
  <si>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</si>
  <si>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</si>
  <si>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</si>
  <si>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</si>
  <si>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</si>
  <si>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</si>
  <si>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</si>
  <si>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</si>
  <si>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</si>
  <si>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</si>
  <si>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</si>
  <si>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</si>
  <si>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</si>
  <si>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</si>
  <si>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</si>
  <si>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</si>
  <si>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</si>
  <si>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</si>
  <si>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</si>
  <si>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</si>
  <si>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</si>
  <si>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</si>
  <si>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</si>
  <si>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</si>
  <si>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</si>
  <si>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</si>
  <si>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</si>
  <si>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</si>
  <si>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</si>
  <si>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</si>
  <si>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</si>
  <si>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</si>
  <si>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</si>
  <si>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</si>
  <si>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</si>
  <si>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</si>
  <si>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</si>
  <si>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</si>
  <si>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</si>
  <si>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</si>
  <si>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</si>
  <si>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</si>
  <si>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</si>
  <si>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</si>
  <si>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</si>
  <si>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</si>
  <si>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</si>
  <si>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</si>
  <si>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</si>
  <si>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</si>
  <si>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</si>
  <si>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</si>
  <si>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</si>
  <si>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</si>
  <si>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</si>
  <si>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</si>
  <si>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</si>
  <si>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</si>
  <si>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</si>
  <si>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</si>
  <si>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</si>
  <si>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</si>
  <si>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</si>
  <si>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</si>
  <si>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</si>
  <si>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</si>
  <si>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</si>
  <si>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</si>
  <si>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</si>
  <si>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</si>
  <si>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</si>
  <si>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</si>
  <si>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</si>
  <si>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</si>
  <si>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</si>
  <si>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</si>
  <si>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</si>
  <si>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</si>
  <si>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</si>
  <si>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</si>
  <si>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</si>
  <si>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</si>
  <si>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</si>
  <si>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</si>
  <si>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</si>
  <si>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</si>
  <si>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</si>
  <si>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</si>
  <si>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</si>
  <si>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</si>
  <si>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</si>
  <si>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</si>
  <si>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</si>
  <si>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</si>
  <si>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</si>
  <si>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</si>
  <si>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</si>
  <si>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</si>
  <si>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</si>
  <si>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</si>
  <si>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</si>
  <si>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</si>
  <si>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</si>
  <si>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</si>
  <si>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</si>
  <si>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</si>
  <si>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</si>
  <si>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</si>
  <si>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</si>
  <si>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</si>
  <si>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</si>
  <si>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</si>
  <si>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</si>
  <si>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</si>
  <si>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</si>
  <si>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</si>
  <si>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</si>
  <si>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</si>
  <si>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</si>
  <si>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</si>
  <si>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</si>
  <si>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</si>
  <si>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</si>
  <si>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</si>
  <si>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</si>
  <si>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</si>
  <si>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</si>
  <si>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</si>
  <si>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</si>
  <si>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</si>
  <si>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</si>
  <si>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</si>
  <si>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</si>
  <si>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</si>
  <si>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</si>
  <si>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</si>
  <si>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</si>
  <si>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</si>
  <si>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</si>
  <si>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</si>
  <si>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</si>
  <si>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</si>
  <si>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</si>
  <si>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</si>
  <si>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</si>
  <si>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</si>
  <si>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</si>
  <si>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</si>
  <si>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</si>
  <si>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</si>
  <si>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</si>
  <si>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</si>
  <si>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</si>
  <si>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</si>
  <si>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</si>
  <si>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</si>
  <si>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</si>
  <si>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</si>
  <si>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</si>
  <si>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</si>
  <si>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</si>
  <si>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</si>
  <si>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</si>
  <si>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</si>
  <si>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</si>
  <si>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</si>
  <si>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</si>
  <si>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</si>
  <si>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</si>
  <si>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</si>
  <si>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</si>
  <si>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</si>
  <si>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</si>
  <si>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</si>
  <si>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</si>
  <si>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</si>
  <si>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</si>
  <si>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</si>
  <si>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</si>
  <si>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</si>
  <si>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</si>
  <si>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</si>
  <si>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</si>
  <si>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</si>
  <si>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</si>
  <si>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</si>
  <si>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</si>
  <si>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</si>
  <si>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</si>
  <si>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</si>
  <si>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</si>
  <si>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</si>
  <si>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</si>
  <si>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</si>
  <si>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</si>
  <si>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</si>
  <si>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</si>
  <si>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</si>
  <si>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</si>
  <si>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</si>
  <si>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</si>
  <si>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</si>
  <si>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</si>
  <si>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</si>
  <si>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</si>
  <si>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</si>
  <si>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</si>
  <si>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</si>
  <si>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</si>
  <si>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</si>
  <si>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</si>
  <si>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</si>
  <si>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</si>
  <si>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</si>
  <si>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</si>
  <si>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</si>
  <si>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</si>
  <si>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</si>
  <si>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</si>
  <si>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</si>
  <si>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</si>
  <si>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</si>
  <si>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</si>
  <si>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</si>
  <si>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</si>
  <si>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</si>
  <si>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</si>
  <si>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</si>
  <si>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</si>
  <si>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</si>
  <si>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</si>
  <si>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</si>
  <si>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</si>
  <si>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</si>
  <si>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</si>
  <si>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</si>
  <si>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</si>
  <si>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</si>
  <si>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</si>
  <si>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</si>
  <si>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</si>
  <si>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</si>
  <si>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</si>
  <si>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</si>
  <si>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</si>
  <si>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</si>
  <si>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</si>
  <si>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</si>
  <si>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</si>
  <si>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</si>
  <si>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</si>
  <si>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</si>
  <si>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</si>
  <si>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</si>
  <si>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</si>
  <si>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</si>
  <si>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</si>
  <si>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</si>
  <si>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</si>
  <si>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</si>
  <si>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</si>
  <si>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</si>
  <si>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</si>
  <si>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</si>
  <si>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</si>
  <si>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</si>
  <si>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</si>
  <si>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</si>
  <si>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</si>
  <si>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</si>
  <si>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</si>
  <si>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</si>
  <si>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</si>
  <si>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</si>
  <si>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</si>
  <si>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</si>
  <si>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</si>
  <si>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</si>
  <si>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</si>
  <si>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</si>
  <si>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</si>
  <si>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</si>
  <si>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</si>
  <si>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</si>
  <si>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</si>
  <si>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</si>
  <si>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</si>
  <si>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</si>
  <si>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</si>
  <si>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</si>
  <si>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</si>
  <si>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</si>
  <si>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</si>
  <si>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</si>
  <si>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</si>
  <si>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</si>
  <si>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</si>
  <si>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</si>
  <si>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</si>
  <si>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</si>
  <si>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</si>
  <si>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</si>
  <si>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</si>
  <si>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</si>
  <si>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</si>
  <si>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</si>
  <si>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</si>
  <si>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</si>
  <si>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</si>
  <si>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</si>
  <si>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</si>
  <si>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</si>
  <si>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</si>
  <si>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</si>
  <si>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</si>
  <si>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</si>
  <si>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</si>
  <si>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</si>
  <si>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</si>
  <si>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</si>
  <si>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</si>
  <si>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</si>
  <si>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</si>
  <si>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</si>
  <si>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</si>
  <si>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</si>
  <si>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</si>
  <si>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</si>
  <si>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</si>
  <si>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</si>
  <si>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</si>
  <si>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</si>
  <si>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</si>
  <si>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</si>
  <si>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</si>
  <si>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</si>
  <si>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</si>
  <si>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</si>
  <si>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</si>
  <si>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</si>
  <si>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</si>
  <si>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</si>
  <si>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</si>
  <si>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</si>
  <si>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</si>
  <si>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</si>
  <si>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</si>
  <si>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</si>
  <si>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</si>
  <si>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</si>
  <si>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</si>
  <si>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</si>
  <si>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</si>
  <si>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</si>
  <si>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</si>
  <si>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</si>
  <si>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</si>
  <si>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</si>
  <si>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</si>
  <si>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</si>
  <si>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</si>
  <si>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</si>
  <si>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</si>
  <si>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</si>
  <si>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</si>
  <si>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</si>
  <si>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</si>
  <si>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</si>
  <si>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</si>
  <si>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</si>
  <si>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</si>
  <si>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</si>
  <si>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</si>
  <si>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</si>
  <si>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</si>
  <si>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</si>
  <si>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</si>
  <si>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</si>
  <si>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</si>
  <si>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</si>
  <si>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</si>
  <si>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</si>
  <si>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</si>
  <si>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</si>
  <si>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</si>
  <si>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</si>
  <si>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</si>
  <si>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</si>
  <si>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</si>
  <si>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</si>
  <si>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</si>
  <si>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</si>
  <si>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</si>
  <si>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</si>
  <si>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</si>
  <si>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</si>
  <si>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</si>
  <si>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</si>
  <si>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</si>
  <si>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</si>
  <si>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</si>
  <si>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</si>
  <si>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</si>
  <si>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</si>
  <si>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</si>
  <si>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</si>
  <si>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</si>
  <si>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</si>
  <si>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</si>
  <si>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</si>
  <si>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</si>
  <si>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</si>
  <si>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</si>
  <si>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</si>
  <si>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</si>
  <si>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</si>
  <si>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</si>
  <si>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</si>
  <si>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</si>
  <si>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</si>
  <si>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</si>
  <si>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</si>
  <si>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</si>
  <si>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</si>
  <si>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</si>
  <si>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</si>
  <si>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</si>
  <si>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</si>
  <si>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</si>
  <si>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</si>
  <si>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</si>
  <si>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</si>
  <si>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</si>
  <si>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</si>
  <si>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</si>
  <si>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</si>
  <si>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</si>
  <si>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</si>
  <si>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</si>
  <si>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</si>
  <si>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</si>
  <si>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</si>
  <si>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</si>
  <si>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</si>
  <si>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</si>
  <si>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</si>
  <si>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</si>
  <si>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</si>
  <si>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</si>
  <si>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</si>
  <si>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</si>
  <si>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</si>
  <si>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</si>
  <si>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</si>
  <si>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</si>
  <si>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</si>
  <si>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</si>
  <si>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</si>
  <si>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</si>
  <si>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</si>
  <si>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</si>
  <si>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</si>
  <si>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</si>
  <si>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</si>
  <si>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</si>
  <si>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</si>
  <si>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</si>
  <si>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</si>
  <si>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</si>
  <si>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</si>
  <si>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</si>
  <si>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</si>
  <si>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</si>
  <si>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</si>
  <si>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</si>
  <si>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</si>
  <si>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</si>
  <si>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</si>
  <si>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</si>
  <si>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</si>
  <si>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</si>
  <si>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</si>
  <si>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</si>
  <si>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</si>
  <si>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</si>
  <si>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</si>
  <si>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</si>
  <si>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</si>
  <si>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</si>
  <si>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</si>
  <si>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</si>
  <si>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</si>
  <si>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</si>
  <si>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</si>
  <si>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</si>
  <si>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</si>
  <si>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</si>
  <si>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</si>
  <si>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</si>
  <si>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</si>
  <si>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</si>
  <si>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</si>
  <si>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</si>
  <si>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</si>
  <si>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</si>
  <si>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</si>
  <si>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</si>
  <si>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</si>
  <si>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</si>
  <si>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</si>
  <si>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</si>
  <si>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</si>
  <si>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</si>
  <si>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</si>
  <si>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</si>
  <si>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</si>
  <si>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</si>
  <si>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</si>
  <si>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</si>
  <si>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</si>
  <si>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</si>
  <si>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</si>
  <si>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</si>
  <si>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</si>
  <si>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</si>
  <si>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</si>
  <si>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</si>
  <si>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</si>
  <si>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</si>
  <si>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</si>
  <si>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</si>
  <si>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</si>
  <si>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</si>
  <si>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</si>
  <si>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</si>
  <si>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</si>
  <si>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</si>
  <si>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</si>
  <si>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</si>
  <si>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</si>
  <si>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</si>
  <si>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</si>
  <si>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</si>
  <si>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</si>
  <si>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</si>
  <si>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</si>
  <si>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</si>
  <si>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</si>
  <si>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</si>
  <si>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</si>
  <si>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</si>
  <si>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</si>
  <si>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</si>
  <si>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</si>
  <si>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</si>
  <si>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</si>
  <si>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</si>
  <si>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</si>
  <si>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</si>
  <si>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</si>
  <si>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</si>
  <si>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</si>
  <si>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</si>
  <si>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</si>
  <si>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</si>
  <si>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</si>
  <si>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</si>
  <si>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</si>
  <si>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</si>
  <si>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</si>
  <si>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</si>
  <si>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</si>
  <si>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</si>
  <si>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</si>
  <si>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</si>
  <si>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</si>
  <si>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</si>
  <si>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</si>
  <si>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</si>
  <si>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</si>
  <si>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</si>
  <si>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</si>
  <si>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</si>
  <si>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</si>
  <si>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</si>
  <si>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</si>
  <si>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</si>
  <si>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</si>
  <si>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</si>
  <si>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</si>
  <si>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</si>
  <si>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</si>
  <si>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</si>
  <si>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</si>
  <si>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</si>
  <si>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</si>
  <si>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</si>
  <si>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</si>
  <si>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</si>
  <si>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</si>
  <si>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</si>
  <si>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</si>
  <si>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</si>
  <si>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</si>
  <si>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</si>
  <si>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</si>
  <si>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</si>
  <si>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</si>
  <si>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</si>
  <si>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</si>
  <si>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</si>
  <si>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</si>
  <si>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</si>
  <si>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</si>
  <si>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</si>
  <si>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</si>
  <si>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</si>
  <si>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</si>
  <si>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</si>
  <si>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</si>
  <si>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</si>
  <si>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</si>
  <si>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</si>
  <si>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</si>
  <si>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</si>
  <si>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</si>
  <si>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</si>
  <si>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</si>
  <si>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</si>
  <si>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</si>
  <si>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</si>
  <si>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</si>
  <si>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</si>
  <si>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</si>
  <si>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</si>
  <si>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</si>
  <si>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</si>
  <si>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</si>
  <si>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</si>
  <si>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</si>
  <si>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</si>
  <si>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</si>
  <si>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</si>
  <si>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</si>
  <si>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</si>
  <si>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</si>
  <si>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</si>
  <si>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</si>
  <si>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</si>
  <si>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</si>
  <si>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</si>
  <si>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</si>
  <si>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</si>
  <si>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</si>
  <si>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</si>
  <si>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</si>
  <si>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</si>
  <si>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</si>
  <si>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</si>
  <si>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</si>
  <si>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</si>
  <si>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</si>
  <si>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</si>
  <si>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</si>
  <si>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</si>
  <si>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</si>
  <si>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</si>
  <si>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</si>
  <si>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</si>
  <si>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</si>
  <si>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</si>
  <si>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</si>
  <si>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</si>
  <si>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</si>
  <si>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</si>
  <si>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</si>
  <si>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</si>
  <si>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</si>
  <si>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</si>
  <si>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</si>
  <si>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</si>
  <si>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</si>
  <si>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</si>
  <si>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</si>
  <si>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</si>
  <si>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</si>
  <si>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</si>
  <si>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</si>
  <si>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</si>
  <si>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</si>
  <si>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</si>
  <si>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</si>
  <si>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</si>
  <si>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</si>
  <si>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</si>
  <si>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</si>
  <si>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</si>
  <si>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</si>
  <si>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</si>
  <si>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</si>
  <si>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</si>
  <si>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</si>
  <si>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</si>
  <si>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</si>
  <si>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</si>
  <si>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</si>
  <si>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</si>
  <si>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</si>
  <si>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</si>
  <si>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</si>
  <si>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</si>
  <si>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</si>
  <si>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</si>
  <si>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</si>
  <si>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</si>
  <si>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</si>
  <si>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</si>
  <si>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</si>
  <si>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</si>
  <si>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</si>
  <si>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</si>
  <si>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</si>
  <si>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</si>
  <si>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</si>
  <si>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</si>
  <si>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</si>
  <si>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</si>
  <si>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</si>
  <si>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</si>
  <si>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</si>
  <si>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</si>
  <si>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</si>
  <si>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</si>
  <si>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</si>
  <si>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</si>
  <si>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</si>
  <si>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</si>
  <si>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</si>
  <si>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</si>
  <si>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</si>
  <si>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</si>
  <si>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</si>
  <si>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</si>
  <si>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</si>
  <si>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</si>
  <si>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</si>
  <si>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</si>
  <si>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</si>
  <si>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</si>
  <si>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</si>
  <si>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</si>
  <si>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</si>
  <si>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</si>
  <si>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</si>
  <si>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</si>
  <si>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</si>
  <si>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</si>
  <si>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</si>
  <si>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</si>
  <si>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</si>
  <si>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</si>
  <si>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</si>
  <si>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</si>
  <si>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</si>
  <si>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</si>
  <si>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</si>
  <si>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</si>
  <si>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</si>
  <si>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</si>
  <si>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</si>
  <si>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</si>
  <si>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</si>
  <si>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</si>
  <si>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</si>
  <si>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</si>
  <si>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</si>
  <si>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</si>
  <si>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</si>
  <si>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</si>
  <si>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</si>
  <si>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</si>
  <si>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</si>
  <si>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</si>
  <si>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</si>
  <si>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</si>
  <si>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</si>
  <si>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</si>
  <si>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</si>
  <si>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</si>
  <si>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</si>
  <si>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</si>
  <si>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</si>
  <si>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</si>
  <si>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</si>
  <si>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</si>
  <si>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</si>
  <si>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</si>
  <si>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</si>
  <si>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</si>
  <si>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</si>
  <si>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</si>
  <si>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</si>
  <si>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</si>
  <si>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</si>
  <si>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</si>
  <si>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</si>
  <si>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</si>
  <si>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</si>
  <si>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</si>
  <si>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</si>
  <si>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</si>
  <si>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</si>
  <si>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</si>
  <si>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</si>
  <si>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</si>
  <si>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</si>
  <si>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</si>
  <si>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</si>
  <si>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</si>
  <si>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</si>
  <si>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</si>
  <si>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</si>
  <si>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</si>
  <si>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</si>
  <si>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</si>
  <si>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</si>
  <si>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</si>
  <si>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</si>
  <si>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</si>
  <si>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</si>
  <si>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</si>
  <si>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</si>
  <si>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</si>
  <si>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</si>
  <si>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</si>
  <si>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</si>
  <si>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</si>
  <si>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</si>
  <si>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</si>
  <si>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</si>
  <si>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</si>
  <si>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</si>
  <si>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</si>
  <si>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</si>
  <si>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</si>
  <si>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</si>
  <si>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</si>
  <si>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</si>
  <si>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</si>
  <si>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</si>
  <si>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</si>
  <si>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</si>
  <si>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</si>
  <si>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</si>
  <si>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</si>
  <si>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</si>
  <si>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</si>
  <si>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</si>
  <si>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</si>
  <si>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</si>
  <si>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</si>
  <si>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</si>
  <si>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</si>
  <si>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</si>
  <si>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</si>
  <si>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</si>
  <si>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</si>
  <si>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</si>
  <si>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</si>
  <si>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</si>
  <si>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</si>
  <si>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</si>
  <si>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</si>
  <si>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</si>
  <si>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</si>
  <si>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</si>
  <si>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</si>
  <si>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</si>
  <si>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</si>
  <si>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</si>
  <si>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</si>
  <si>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</si>
  <si>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</si>
  <si>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</si>
  <si>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</si>
  <si>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</si>
  <si>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</si>
  <si>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</si>
  <si>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</si>
  <si>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</si>
  <si>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</si>
  <si>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</si>
  <si>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</si>
  <si>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</si>
  <si>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</si>
  <si>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</si>
  <si>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</si>
  <si>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</si>
  <si>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</si>
  <si>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</si>
  <si>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</si>
  <si>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</si>
  <si>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</si>
  <si>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</si>
  <si>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</si>
  <si>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</si>
  <si>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</si>
  <si>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</si>
  <si>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</si>
  <si>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</si>
  <si>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</si>
  <si>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</si>
  <si>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</si>
  <si>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</si>
  <si>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</si>
  <si>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</si>
  <si>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</si>
  <si>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</si>
  <si>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</si>
  <si>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</si>
  <si>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</si>
  <si>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</si>
  <si>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</si>
  <si>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</si>
  <si>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</si>
  <si>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</si>
  <si>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</si>
  <si>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</si>
  <si>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</si>
  <si>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</si>
  <si>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</si>
  <si>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</si>
  <si>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</si>
  <si>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</si>
  <si>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</si>
  <si>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</si>
  <si>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</si>
  <si>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</si>
  <si>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</si>
  <si>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</si>
  <si>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</si>
  <si>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</si>
  <si>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</si>
  <si>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</si>
  <si>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</si>
  <si>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</si>
  <si>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</si>
  <si>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</si>
  <si>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</si>
  <si>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</si>
  <si>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</si>
  <si>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</si>
  <si>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</si>
  <si>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</si>
  <si>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</si>
  <si>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</si>
  <si>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</si>
  <si>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</si>
  <si>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</si>
  <si>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</si>
  <si>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</si>
  <si>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</si>
  <si>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</si>
  <si>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</si>
  <si>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</si>
  <si>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</si>
  <si>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</si>
  <si>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</si>
  <si>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</si>
  <si>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</si>
  <si>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</si>
  <si>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</si>
  <si>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</si>
  <si>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</si>
  <si>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</si>
  <si>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</si>
  <si>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</si>
  <si>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</si>
  <si>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</si>
  <si>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</si>
  <si>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</si>
  <si>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</si>
  <si>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</si>
  <si>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</si>
  <si>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</si>
  <si>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</si>
  <si>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</si>
  <si>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</si>
  <si>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</si>
  <si>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</si>
  <si>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</si>
  <si>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</si>
  <si>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</si>
  <si>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</si>
  <si>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</si>
  <si>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</si>
  <si>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</si>
  <si>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</si>
  <si>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</si>
  <si>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</si>
  <si>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</si>
  <si>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</si>
  <si>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</si>
  <si>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</si>
  <si>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</si>
  <si>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</si>
  <si>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</si>
  <si>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</si>
  <si>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</si>
  <si>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</si>
  <si>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</si>
  <si>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</si>
  <si>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</si>
  <si>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</si>
  <si>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</si>
  <si>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</si>
  <si>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</si>
  <si>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</si>
  <si>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</si>
  <si>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</si>
  <si>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</si>
  <si>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</si>
  <si>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</si>
  <si>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</si>
  <si>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</si>
  <si>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</si>
  <si>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</si>
  <si>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</si>
  <si>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</si>
  <si>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</si>
  <si>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</si>
  <si>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</si>
  <si>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</si>
  <si>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</si>
  <si>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</si>
  <si>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</si>
  <si>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</si>
  <si>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</si>
  <si>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</si>
  <si>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</si>
  <si>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</si>
  <si>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</si>
  <si>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</si>
  <si>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</si>
  <si>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</si>
  <si>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</si>
  <si>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</si>
  <si>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</si>
  <si>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</si>
  <si>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</si>
  <si>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</si>
  <si>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</si>
  <si>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</si>
  <si>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</si>
  <si>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</si>
  <si>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</si>
  <si>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</si>
  <si>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</si>
  <si>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</si>
  <si>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</si>
  <si>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</si>
  <si>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</si>
  <si>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</si>
  <si>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</si>
  <si>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</si>
  <si>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</si>
  <si>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</si>
  <si>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</si>
  <si>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</si>
  <si>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</si>
  <si>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</si>
  <si>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</si>
  <si>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</si>
  <si>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</si>
  <si>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</si>
  <si>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</si>
  <si>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</si>
  <si>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</si>
  <si>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</si>
  <si>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</si>
  <si>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</si>
  <si>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</si>
  <si>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</si>
  <si>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</si>
  <si>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</si>
  <si>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</si>
  <si>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</si>
  <si>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</si>
  <si>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</si>
  <si>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</si>
  <si>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</si>
  <si>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</si>
  <si>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</si>
  <si>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</si>
  <si>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</si>
  <si>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</si>
  <si>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</si>
  <si>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</si>
  <si>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</si>
  <si>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</si>
  <si>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</si>
  <si>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</si>
  <si>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</si>
  <si>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</si>
  <si>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</si>
  <si>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</si>
  <si>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</si>
  <si>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</si>
  <si>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</si>
  <si>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</si>
  <si>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</si>
  <si>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</si>
  <si>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</si>
  <si>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</si>
  <si>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</si>
  <si>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</si>
  <si>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</si>
  <si>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</si>
  <si>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</si>
  <si>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</si>
  <si>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</si>
  <si>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</si>
  <si>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</si>
  <si>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</si>
  <si>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</si>
  <si>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</si>
  <si>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</si>
  <si>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</si>
  <si>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</si>
  <si>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</si>
  <si>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</si>
  <si>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</si>
  <si>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</si>
  <si>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</si>
  <si>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</si>
  <si>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</si>
  <si>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</si>
  <si>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</si>
  <si>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</si>
  <si>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</si>
  <si>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</si>
  <si>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</si>
  <si>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</si>
  <si>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</si>
  <si>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</si>
  <si>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</si>
  <si>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</si>
  <si>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</si>
  <si>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</si>
  <si>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</si>
  <si>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</si>
  <si>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</si>
  <si>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</si>
  <si>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</si>
  <si>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</si>
  <si>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</si>
  <si>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</si>
  <si>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</si>
  <si>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</si>
  <si>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</si>
  <si>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</si>
  <si>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</si>
  <si>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</si>
  <si>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</si>
  <si>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</si>
  <si>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</si>
  <si>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</si>
  <si>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</si>
  <si>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</si>
  <si>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</si>
  <si>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</si>
  <si>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</si>
  <si>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</si>
  <si>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</si>
  <si>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</si>
  <si>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</si>
  <si>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</si>
  <si>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</si>
  <si>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</si>
  <si>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</si>
  <si>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</si>
  <si>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</si>
  <si>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</si>
  <si>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</si>
  <si>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</si>
  <si>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</si>
  <si>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</si>
  <si>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</si>
  <si>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</si>
  <si>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</si>
  <si>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</si>
  <si>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</si>
  <si>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</si>
  <si>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</si>
  <si>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</si>
  <si>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</si>
  <si>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</si>
  <si>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</si>
  <si>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</si>
  <si>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</si>
  <si>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</si>
  <si>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</si>
  <si>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</si>
  <si>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</si>
  <si>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</si>
  <si>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</si>
  <si>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</si>
  <si>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</si>
  <si>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</si>
  <si>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</si>
  <si>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</si>
  <si>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</si>
  <si>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</si>
  <si>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</si>
  <si>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</si>
  <si>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</si>
  <si>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</si>
  <si>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</si>
  <si>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</si>
  <si>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</si>
  <si>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</si>
  <si>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</si>
  <si>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</si>
  <si>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</si>
  <si>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</si>
  <si>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</si>
  <si>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</si>
  <si>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</si>
  <si>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</si>
  <si>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</si>
  <si>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</si>
  <si>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</si>
  <si>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</si>
  <si>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</si>
  <si>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</si>
  <si>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</si>
  <si>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</si>
  <si>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</si>
  <si>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</si>
  <si>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</si>
  <si>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</si>
  <si>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</si>
  <si>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</si>
  <si>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</si>
  <si>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</si>
  <si>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</si>
  <si>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</si>
  <si>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</si>
  <si>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</si>
  <si>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</si>
  <si>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</si>
  <si>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</si>
  <si>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</si>
  <si>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</si>
  <si>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</si>
  <si>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</si>
  <si>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</si>
  <si>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</si>
  <si>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</si>
  <si>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</si>
  <si>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</si>
  <si>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</si>
  <si>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</si>
  <si>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</si>
  <si>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</si>
  <si>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</si>
  <si>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</si>
  <si>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</si>
  <si>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</si>
  <si>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</si>
  <si>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</si>
  <si>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</si>
  <si>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</si>
  <si>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</si>
  <si>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</si>
  <si>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</si>
  <si>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</si>
  <si>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</si>
  <si>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</si>
  <si>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</si>
  <si>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</si>
  <si>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</si>
  <si>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</si>
  <si>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</si>
  <si>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</si>
  <si>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</si>
  <si>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</si>
  <si>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</si>
  <si>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</si>
  <si>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</si>
  <si>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</si>
  <si>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</si>
  <si>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</si>
  <si>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</si>
  <si>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</si>
  <si>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</si>
  <si>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</si>
  <si>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</si>
  <si>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</si>
  <si>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</si>
  <si>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</si>
  <si>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</si>
  <si>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</si>
  <si>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</si>
  <si>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</si>
  <si>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</si>
  <si>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</si>
  <si>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</si>
  <si>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</si>
  <si>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</si>
  <si>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</si>
  <si>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</si>
  <si>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</si>
  <si>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</si>
  <si>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</si>
  <si>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</si>
  <si>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</si>
  <si>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</si>
  <si>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</si>
  <si>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</si>
  <si>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</si>
  <si>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</si>
  <si>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</si>
  <si>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</si>
  <si>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</si>
  <si>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</si>
  <si>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</si>
  <si>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</si>
  <si>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</si>
  <si>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</si>
  <si>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</si>
  <si>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</si>
  <si>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</si>
  <si>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</si>
  <si>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</si>
  <si>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</si>
  <si>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</si>
  <si>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</si>
  <si>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</si>
  <si>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</si>
  <si>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</si>
  <si>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</si>
  <si>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</si>
  <si>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</si>
  <si>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</si>
  <si>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</si>
  <si>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</si>
  <si>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</si>
  <si>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</si>
  <si>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</si>
  <si>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</si>
  <si>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</si>
  <si>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</si>
  <si>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</si>
  <si>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</si>
  <si>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</si>
  <si>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</si>
  <si>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</si>
  <si>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</si>
  <si>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</si>
  <si>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</si>
  <si>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</si>
  <si>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</si>
  <si>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</si>
  <si>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</si>
  <si>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</si>
  <si>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</si>
  <si>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</si>
  <si>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</si>
  <si>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</si>
  <si>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</si>
  <si>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</si>
  <si>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</si>
  <si>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</si>
  <si>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</si>
  <si>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</si>
  <si>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</si>
  <si>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</si>
  <si>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</si>
  <si>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</si>
  <si>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</si>
  <si>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</si>
  <si>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</si>
  <si>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</si>
  <si>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</si>
  <si>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</si>
  <si>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</si>
  <si>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</si>
  <si>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</si>
  <si>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</si>
  <si>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</si>
  <si>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</si>
  <si>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</si>
  <si>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</si>
  <si>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</si>
  <si>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</si>
  <si>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</si>
  <si>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</si>
  <si>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</si>
  <si>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</si>
  <si>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</si>
  <si>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</si>
  <si>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</si>
  <si>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</si>
  <si>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</si>
  <si>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</si>
  <si>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</si>
  <si>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</si>
  <si>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</si>
  <si>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</si>
  <si>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</si>
  <si>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</si>
  <si>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</si>
  <si>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</si>
  <si>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</si>
  <si>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</si>
  <si>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</si>
  <si>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</si>
  <si>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</si>
  <si>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</si>
  <si>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</si>
  <si>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</si>
  <si>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</si>
  <si>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</si>
  <si>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</si>
  <si>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</si>
  <si>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</si>
  <si>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</si>
  <si>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</si>
  <si>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</si>
  <si>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</si>
  <si>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</si>
  <si>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</si>
  <si>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</si>
  <si>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</si>
  <si>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</si>
  <si>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</si>
  <si>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</si>
  <si>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</si>
  <si>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</si>
  <si>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</si>
  <si>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</si>
  <si>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</si>
  <si>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</si>
  <si>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</si>
  <si>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</si>
  <si>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</si>
  <si>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</si>
  <si>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</si>
  <si>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</si>
  <si>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</si>
  <si>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</si>
  <si>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</si>
  <si>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</si>
  <si>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</si>
  <si>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</si>
  <si>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</si>
  <si>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</si>
  <si>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</si>
  <si>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</si>
  <si>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</si>
  <si>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</si>
  <si>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</si>
  <si>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</si>
  <si>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</si>
  <si>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</si>
  <si>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</si>
  <si>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</si>
  <si>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</si>
  <si>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</si>
  <si>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</si>
  <si>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</si>
  <si>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</si>
  <si>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</si>
  <si>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</si>
  <si>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</si>
  <si>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</si>
  <si>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</si>
  <si>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</si>
  <si>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</si>
  <si>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</si>
  <si>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</si>
  <si>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</si>
  <si>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</si>
  <si>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</si>
  <si>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</si>
  <si>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</si>
  <si>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</si>
  <si>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</si>
  <si>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</si>
  <si>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</si>
  <si>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</si>
  <si>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</si>
  <si>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</si>
  <si>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</si>
  <si>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</si>
  <si>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</si>
  <si>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</si>
  <si>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</si>
  <si>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</si>
  <si>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</si>
  <si>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</si>
  <si>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</si>
  <si>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</si>
  <si>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</si>
  <si>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</si>
  <si>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</si>
  <si>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</si>
  <si>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</si>
  <si>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</si>
  <si>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</si>
  <si>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</si>
  <si>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</si>
  <si>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</si>
  <si>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</si>
  <si>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</si>
  <si>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</si>
  <si>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</si>
  <si>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</si>
  <si>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</si>
  <si>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</si>
  <si>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</si>
  <si>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</si>
  <si>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</si>
  <si>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</si>
  <si>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</si>
  <si>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</si>
  <si>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</si>
  <si>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</si>
  <si>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</si>
  <si>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</si>
  <si>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</si>
  <si>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</si>
  <si>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</si>
  <si>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</si>
  <si>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</si>
  <si>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</si>
  <si>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</si>
  <si>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</si>
  <si>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</si>
  <si>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</si>
  <si>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</si>
  <si>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</si>
  <si>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</si>
  <si>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</si>
  <si>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</si>
  <si>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</si>
  <si>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</si>
  <si>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</si>
  <si>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</si>
  <si>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</si>
  <si>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</si>
  <si>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</si>
  <si>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</si>
  <si>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</si>
  <si>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</si>
  <si>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</si>
  <si>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</si>
  <si>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</si>
  <si>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</si>
  <si>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</si>
  <si>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</si>
  <si>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</si>
  <si>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</si>
  <si>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</si>
  <si>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</si>
  <si>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</si>
  <si>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</si>
  <si>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</si>
  <si>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</si>
  <si>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</si>
  <si>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</si>
  <si>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</si>
  <si>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</si>
  <si>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</si>
  <si>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</si>
  <si>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</si>
  <si>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</si>
  <si>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</si>
  <si>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</si>
  <si>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</si>
  <si>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</si>
  <si>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</si>
  <si>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</si>
  <si>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</si>
  <si>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</si>
  <si>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</si>
  <si>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</si>
  <si>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</si>
  <si>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</si>
  <si>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</si>
  <si>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</si>
  <si>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</si>
  <si>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</si>
  <si>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</si>
  <si>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</si>
  <si>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</si>
  <si>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</si>
  <si>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</si>
  <si>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</si>
  <si>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</si>
  <si>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</si>
  <si>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</si>
  <si>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</si>
  <si>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</si>
  <si>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</si>
  <si>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</si>
  <si>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</si>
  <si>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</si>
  <si>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</si>
  <si>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</si>
  <si>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</si>
  <si>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</si>
  <si>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</si>
  <si>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</si>
  <si>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</si>
  <si>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</si>
  <si>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</si>
  <si>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</si>
  <si>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</si>
  <si>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</si>
  <si>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</si>
  <si>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</si>
  <si>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</si>
  <si>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</si>
  <si>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</si>
  <si>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</si>
  <si>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</si>
  <si>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</si>
  <si>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</si>
  <si>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</si>
  <si>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</si>
  <si>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</si>
  <si>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</si>
  <si>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</si>
  <si>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</si>
  <si>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</si>
  <si>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</si>
  <si>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</si>
  <si>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</si>
  <si>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</si>
  <si>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</si>
  <si>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</si>
  <si>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</si>
  <si>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</si>
  <si>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</si>
  <si>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</si>
  <si>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</si>
  <si>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</si>
  <si>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</si>
  <si>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</si>
  <si>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</si>
  <si>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</si>
  <si>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</si>
  <si>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</si>
  <si>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</si>
  <si>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</si>
  <si>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</si>
  <si>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</si>
  <si>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</si>
  <si>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</si>
  <si>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</si>
  <si>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</si>
  <si>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</si>
  <si>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</si>
  <si>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</si>
  <si>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</si>
  <si>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</si>
  <si>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</si>
  <si>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</si>
  <si>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</si>
  <si>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</si>
  <si>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</si>
  <si>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</si>
  <si>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</si>
  <si>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</si>
  <si>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</si>
  <si>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</si>
  <si>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</si>
  <si>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</si>
  <si>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</si>
  <si>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</si>
  <si>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</si>
  <si>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</si>
  <si>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</si>
  <si>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</si>
  <si>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</si>
  <si>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</si>
  <si>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</si>
  <si>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</si>
  <si>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</si>
  <si>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</si>
  <si>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</si>
  <si>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</si>
  <si>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</si>
  <si>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</si>
  <si>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</si>
  <si>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</si>
  <si>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</si>
  <si>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</si>
  <si>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</si>
  <si>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</si>
  <si>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</si>
  <si>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</si>
  <si>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</si>
  <si>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</si>
  <si>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</si>
  <si>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</si>
  <si>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</si>
  <si>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</si>
  <si>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</si>
  <si>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</si>
  <si>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</si>
  <si>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</si>
  <si>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</si>
  <si>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</si>
  <si>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</si>
  <si>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</si>
  <si>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</si>
  <si>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</si>
  <si>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</si>
  <si>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</si>
  <si>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</si>
  <si>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</si>
  <si>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</si>
  <si>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</si>
  <si>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</si>
  <si>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</si>
  <si>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</si>
  <si>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</si>
  <si>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</si>
  <si>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</si>
  <si>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</si>
  <si>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</si>
  <si>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</si>
  <si>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</si>
  <si>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</si>
  <si>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</si>
  <si>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</si>
  <si>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</si>
  <si>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</si>
  <si>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</si>
  <si>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</si>
  <si>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</si>
  <si>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</si>
  <si>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</si>
  <si>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</si>
  <si>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</si>
  <si>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</si>
  <si>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</si>
  <si>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</si>
  <si>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</si>
  <si>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</si>
  <si>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</si>
  <si>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</si>
  <si>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</si>
  <si>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</si>
  <si>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</si>
  <si>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</si>
  <si>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</si>
  <si>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</si>
  <si>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</si>
  <si>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</si>
  <si>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</si>
  <si>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</si>
  <si>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</si>
  <si>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</si>
  <si>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</si>
  <si>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</si>
  <si>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</si>
  <si>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</si>
  <si>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</si>
  <si>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</si>
  <si>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</si>
  <si>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</si>
  <si>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</si>
  <si>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</si>
  <si>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</si>
  <si>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</si>
  <si>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</si>
  <si>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</si>
  <si>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</si>
  <si>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</si>
  <si>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</si>
  <si>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</si>
  <si>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</si>
  <si>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</si>
  <si>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</si>
  <si>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</si>
  <si>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</si>
  <si>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</si>
  <si>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</si>
  <si>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</si>
  <si>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</si>
  <si>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</si>
  <si>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</si>
  <si>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</si>
  <si>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</si>
  <si>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</si>
  <si>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</si>
  <si>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</si>
  <si>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</si>
  <si>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</si>
  <si>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</si>
  <si>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</si>
  <si>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</si>
  <si>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</si>
  <si>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</si>
  <si>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</si>
  <si>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</si>
  <si>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</si>
  <si>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</si>
  <si>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</si>
  <si>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</si>
  <si>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</si>
  <si>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</si>
  <si>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</si>
  <si>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</si>
  <si>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</si>
  <si>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</si>
  <si>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</si>
  <si>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</si>
  <si>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</si>
  <si>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</si>
  <si>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</si>
  <si>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</si>
  <si>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</si>
  <si>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</si>
  <si>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</si>
  <si>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</si>
  <si>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</si>
  <si>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</si>
  <si>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</si>
  <si>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</si>
  <si>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</si>
  <si>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</si>
  <si>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</si>
  <si>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</si>
  <si>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</si>
  <si>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</si>
  <si>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</si>
  <si>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</si>
  <si>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</si>
  <si>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</si>
  <si>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</si>
  <si>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</si>
  <si>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</si>
  <si>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</si>
  <si>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</si>
  <si>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</si>
  <si>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</si>
  <si>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</si>
  <si>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</si>
  <si>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</si>
  <si>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</si>
  <si>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</si>
  <si>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</si>
  <si>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</si>
  <si>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</si>
  <si>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</si>
  <si>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</si>
  <si>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</si>
  <si>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</si>
  <si>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</si>
  <si>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</si>
  <si>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</si>
  <si>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</si>
  <si>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</si>
  <si>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</si>
  <si>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</si>
  <si>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</si>
  <si>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</si>
  <si>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</si>
  <si>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</si>
  <si>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</si>
  <si>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</si>
  <si>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</si>
  <si>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</si>
  <si>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</si>
  <si>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</si>
  <si>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</si>
  <si>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</si>
  <si>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</si>
  <si>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</si>
  <si>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</si>
  <si>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</si>
  <si>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</si>
  <si>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</si>
  <si>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</si>
  <si>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</si>
  <si>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</si>
  <si>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</si>
  <si>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</si>
  <si>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</si>
  <si>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</si>
  <si>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</si>
  <si>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</si>
  <si>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</si>
  <si>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</si>
  <si>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</si>
  <si>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</si>
  <si>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</si>
  <si>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</si>
  <si>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</si>
  <si>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</si>
  <si>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</si>
  <si>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</si>
  <si>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</si>
  <si>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</si>
  <si>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</si>
  <si>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</si>
  <si>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</si>
  <si>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</si>
  <si>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</si>
  <si>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</si>
  <si>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</si>
  <si>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</si>
  <si>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</si>
  <si>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</si>
  <si>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</si>
  <si>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</si>
  <si>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</si>
  <si>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</si>
  <si>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</si>
  <si>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</si>
  <si>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</si>
  <si>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</si>
  <si>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</si>
  <si>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</si>
  <si>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</si>
  <si>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</si>
  <si>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</si>
  <si>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</si>
  <si>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</si>
  <si>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</si>
  <si>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</si>
  <si>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</si>
  <si>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</si>
  <si>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</si>
  <si>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</si>
  <si>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</si>
  <si>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</si>
  <si>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</si>
  <si>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</si>
  <si>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</si>
  <si>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</si>
  <si>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</si>
  <si>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</si>
  <si>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</si>
  <si>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</si>
  <si>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</si>
  <si>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</si>
  <si>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</si>
  <si>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</si>
  <si>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</si>
  <si>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</si>
  <si>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</si>
  <si>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</si>
  <si>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</si>
  <si>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</si>
  <si>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</si>
  <si>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</si>
  <si>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</si>
  <si>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</si>
  <si>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</si>
  <si>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</si>
  <si>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</si>
  <si>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</si>
  <si>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</si>
  <si>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</si>
  <si>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</si>
  <si>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</si>
  <si>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</si>
  <si>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</si>
  <si>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</si>
  <si>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</si>
  <si>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</si>
  <si>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</si>
  <si>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</si>
  <si>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</si>
  <si>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</si>
  <si>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</si>
  <si>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</si>
  <si>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</si>
  <si>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</si>
  <si>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</si>
  <si>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</si>
  <si>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</si>
  <si>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</si>
  <si>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</si>
  <si>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</si>
  <si>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</si>
  <si>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</si>
  <si>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</si>
  <si>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</si>
  <si>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</si>
  <si>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</si>
  <si>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</si>
  <si>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</si>
  <si>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</si>
  <si>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</si>
  <si>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</si>
  <si>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</si>
  <si>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</si>
  <si>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</si>
  <si>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</si>
  <si>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</si>
  <si>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</si>
  <si>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</si>
  <si>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</si>
  <si>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</si>
  <si>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</si>
  <si>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</si>
  <si>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</si>
  <si>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</si>
  <si>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</si>
  <si>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</si>
  <si>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</si>
  <si>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</si>
  <si>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</si>
  <si>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</si>
  <si>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</si>
  <si>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</si>
  <si>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</si>
  <si>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</si>
  <si>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</si>
  <si>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</si>
  <si>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</si>
  <si>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</si>
  <si>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</si>
  <si>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</si>
  <si>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</si>
  <si>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</si>
  <si>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</si>
  <si>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</si>
  <si>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</si>
  <si>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</si>
  <si>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</si>
  <si>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</si>
  <si>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</si>
  <si>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</si>
  <si>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</si>
  <si>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</si>
  <si>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</si>
  <si>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</si>
  <si>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</si>
  <si>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</si>
  <si>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</si>
  <si>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</si>
  <si>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</si>
  <si>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</si>
  <si>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</si>
  <si>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</si>
  <si>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</si>
  <si>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</si>
  <si>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</si>
  <si>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</si>
  <si>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</si>
  <si>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</si>
  <si>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</si>
  <si>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</si>
  <si>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</si>
  <si>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</si>
  <si>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</si>
  <si>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</si>
  <si>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</si>
  <si>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</si>
  <si>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</si>
  <si>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</si>
  <si>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</si>
  <si>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</si>
  <si>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</si>
  <si>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</si>
  <si>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</si>
  <si>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</si>
  <si>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</si>
  <si>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</si>
  <si>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</si>
  <si>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</si>
  <si>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</si>
  <si>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</si>
  <si>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</si>
  <si>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</si>
  <si>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</si>
  <si>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</si>
  <si>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</si>
  <si>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</si>
  <si>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</si>
  <si>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</si>
  <si>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</si>
  <si>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</si>
  <si>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</si>
  <si>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</si>
  <si>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</si>
  <si>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</si>
  <si>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</si>
  <si>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</si>
  <si>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</si>
  <si>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</si>
  <si>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</si>
  <si>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</si>
  <si>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</si>
  <si>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</si>
  <si>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</si>
  <si>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</si>
  <si>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</si>
  <si>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</si>
  <si>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</si>
  <si>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</si>
  <si>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</si>
  <si>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</si>
  <si>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</si>
  <si>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</si>
  <si>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</si>
  <si>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</si>
  <si>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</si>
  <si>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</si>
  <si>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</si>
  <si>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</si>
  <si>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</si>
  <si>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</si>
  <si>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</si>
  <si>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</si>
  <si>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</si>
  <si>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</si>
  <si>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</si>
  <si>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</si>
  <si>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</si>
  <si>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</si>
  <si>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</si>
  <si>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</si>
  <si>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</si>
  <si>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</si>
  <si>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</si>
  <si>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</si>
  <si>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</si>
  <si>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</si>
  <si>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</si>
  <si>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</si>
  <si>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</si>
  <si>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</si>
  <si>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</si>
  <si>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</si>
  <si>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</si>
  <si>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</si>
  <si>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</si>
  <si>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</si>
  <si>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</si>
  <si>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</si>
  <si>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</si>
  <si>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</si>
  <si>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</si>
  <si>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</si>
  <si>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</si>
  <si>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</si>
  <si>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</si>
  <si>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</si>
  <si>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</si>
  <si>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</si>
  <si>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</si>
  <si>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</si>
  <si>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</si>
  <si>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</si>
  <si>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</si>
  <si>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</si>
  <si>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</si>
  <si>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</si>
  <si>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</si>
  <si>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</si>
  <si>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</si>
  <si>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</si>
  <si>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</si>
  <si>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</si>
  <si>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</si>
  <si>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</si>
  <si>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</si>
  <si>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</si>
  <si>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</si>
  <si>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</si>
  <si>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</si>
  <si>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</si>
  <si>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</si>
  <si>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</si>
  <si>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</si>
  <si>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</si>
  <si>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</si>
  <si>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</si>
  <si>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</si>
  <si>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</si>
  <si>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</si>
  <si>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</si>
  <si>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</si>
  <si>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</si>
  <si>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</si>
  <si>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</si>
  <si>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</si>
  <si>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</si>
  <si>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</si>
  <si>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</si>
  <si>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</si>
  <si>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</si>
  <si>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</si>
  <si>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</si>
  <si>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</si>
  <si>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</si>
  <si>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</si>
  <si>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</si>
  <si>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</si>
  <si>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</si>
  <si>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</si>
  <si>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</si>
  <si>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</si>
  <si>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</si>
  <si>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</si>
  <si>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</si>
  <si>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</si>
  <si>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</si>
  <si>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</si>
  <si>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</si>
  <si>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</si>
  <si>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</si>
  <si>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</si>
  <si>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</si>
  <si>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</si>
  <si>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</si>
  <si>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</si>
  <si>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</si>
  <si>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</si>
  <si>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</si>
  <si>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</si>
  <si>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</si>
  <si>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</si>
  <si>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</si>
  <si>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</si>
  <si>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</si>
  <si>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</si>
  <si>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</si>
  <si>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</si>
  <si>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</si>
  <si>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</si>
  <si>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</si>
  <si>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</si>
  <si>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</si>
  <si>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</si>
  <si>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</si>
  <si>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</si>
  <si>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</si>
  <si>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</si>
  <si>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</si>
  <si>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</si>
  <si>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</si>
  <si>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</si>
  <si>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</si>
  <si>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</si>
  <si>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</si>
  <si>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</si>
  <si>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</si>
  <si>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</si>
  <si>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</si>
  <si>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</si>
  <si>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</si>
  <si>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</si>
  <si>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</si>
  <si>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</si>
  <si>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</si>
  <si>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</si>
  <si>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</si>
  <si>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</si>
  <si>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</si>
  <si>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</si>
  <si>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</si>
  <si>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</si>
  <si>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</si>
  <si>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</si>
  <si>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</si>
  <si>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</si>
  <si>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</si>
  <si>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</si>
  <si>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</si>
  <si>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</si>
  <si>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</si>
  <si>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</si>
  <si>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</si>
  <si>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</si>
  <si>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</si>
  <si>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</si>
  <si>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</si>
  <si>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</si>
  <si>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</si>
  <si>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</si>
  <si>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</si>
  <si>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</si>
  <si>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</si>
  <si>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</si>
  <si>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</si>
  <si>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</si>
  <si>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</si>
  <si>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</si>
  <si>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</si>
  <si>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</si>
  <si>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</si>
  <si>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</si>
  <si>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</si>
  <si>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</si>
  <si>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</si>
  <si>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</si>
  <si>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</si>
  <si>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</si>
  <si>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</si>
  <si>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</si>
  <si>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</si>
  <si>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</si>
  <si>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</si>
  <si>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</si>
  <si>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</si>
  <si>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</si>
  <si>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</si>
  <si>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</si>
  <si>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</si>
  <si>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</si>
  <si>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</si>
  <si>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</si>
  <si>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</si>
  <si>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</si>
  <si>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</si>
  <si>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</si>
  <si>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</si>
  <si>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</si>
  <si>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</si>
  <si>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</si>
  <si>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</si>
  <si>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</si>
  <si>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</si>
  <si>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</si>
  <si>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</si>
  <si>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</si>
  <si>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</si>
  <si>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</si>
  <si>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</si>
  <si>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</si>
  <si>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</si>
  <si>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</si>
  <si>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</si>
  <si>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</si>
  <si>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</si>
  <si>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</si>
  <si>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</si>
  <si>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</si>
  <si>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</si>
  <si>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</si>
  <si>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</si>
  <si>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</si>
  <si>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</si>
  <si>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</si>
  <si>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</si>
  <si>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</si>
  <si>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</si>
  <si>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</si>
  <si>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</si>
  <si>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</si>
  <si>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</si>
  <si>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</si>
  <si>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</si>
  <si>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</si>
  <si>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</si>
  <si>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</si>
  <si>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</si>
  <si>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</si>
  <si>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</si>
  <si>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</si>
  <si>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</si>
  <si>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</si>
  <si>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</si>
  <si>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</si>
  <si>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</si>
  <si>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</si>
  <si>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</si>
  <si>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</si>
  <si>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</si>
  <si>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</si>
  <si>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</si>
  <si>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</si>
  <si>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</si>
  <si>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</si>
  <si>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</si>
  <si>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</si>
  <si>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</si>
  <si>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</si>
  <si>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</si>
  <si>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</si>
  <si>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</si>
  <si>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</si>
  <si>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</si>
  <si>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</si>
  <si>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</si>
  <si>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</si>
  <si>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</si>
  <si>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</si>
  <si>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</si>
  <si>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</si>
  <si>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</si>
  <si>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</si>
  <si>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</si>
  <si>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</si>
  <si>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</si>
  <si>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</si>
  <si>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</si>
  <si>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</si>
  <si>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</si>
  <si>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</si>
  <si>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</si>
  <si>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</si>
  <si>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</si>
  <si>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</si>
  <si>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</si>
  <si>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</si>
  <si>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</si>
  <si>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</si>
  <si>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</si>
  <si>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</si>
  <si>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</si>
  <si>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</si>
  <si>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</si>
  <si>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</si>
  <si>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</si>
  <si>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</si>
  <si>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</si>
  <si>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</si>
  <si>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</si>
  <si>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</si>
  <si>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</si>
  <si>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</si>
  <si>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</si>
  <si>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</si>
  <si>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</si>
  <si>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</si>
  <si>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</si>
  <si>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</si>
  <si>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</si>
  <si>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</si>
  <si>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</si>
  <si>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</si>
  <si>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</si>
  <si>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</si>
  <si>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</si>
  <si>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</si>
  <si>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</si>
  <si>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</si>
  <si>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</si>
  <si>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</si>
  <si>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</si>
  <si>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</si>
  <si>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</si>
  <si>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</si>
  <si>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</si>
  <si>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</si>
  <si>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</si>
  <si>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</si>
  <si>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</si>
  <si>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</si>
  <si>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</si>
  <si>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</si>
  <si>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</si>
  <si>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</si>
  <si>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</si>
  <si>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</si>
  <si>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</si>
  <si>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</si>
  <si>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</si>
  <si>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</si>
  <si>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</si>
  <si>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</si>
  <si>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</si>
  <si>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</si>
  <si>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</si>
  <si>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</si>
  <si>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</si>
  <si>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</si>
  <si>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</si>
  <si>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</si>
  <si>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</si>
  <si>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</si>
  <si>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</si>
  <si>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</si>
  <si>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</si>
  <si>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</si>
  <si>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</si>
  <si>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</si>
  <si>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</si>
  <si>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</si>
  <si>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</si>
  <si>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</si>
  <si>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</si>
  <si>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</si>
  <si>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</si>
  <si>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</si>
  <si>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</si>
  <si>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</si>
  <si>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</si>
  <si>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</si>
  <si>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</si>
  <si>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</si>
  <si>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</si>
  <si>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</si>
  <si>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</si>
  <si>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</si>
  <si>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</si>
  <si>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</si>
  <si>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</si>
  <si>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</si>
  <si>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</si>
  <si>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</si>
  <si>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</si>
  <si>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</si>
  <si>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</si>
  <si>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</si>
  <si>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</si>
  <si>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</si>
  <si>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</si>
  <si>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</si>
  <si>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</si>
  <si>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</si>
  <si>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</si>
  <si>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</si>
  <si>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</si>
  <si>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</si>
  <si>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</si>
  <si>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</si>
  <si>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</si>
  <si>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</si>
  <si>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</si>
  <si>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</si>
  <si>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</si>
  <si>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</si>
  <si>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</si>
  <si>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</si>
  <si>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</si>
  <si>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</si>
  <si>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</si>
  <si>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</si>
  <si>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</si>
  <si>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</si>
  <si>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</si>
  <si>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</si>
  <si>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</si>
  <si>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</si>
  <si>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</si>
  <si>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</si>
  <si>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</si>
  <si>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</si>
  <si>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</si>
  <si>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</si>
  <si>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</si>
  <si>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</si>
  <si>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</si>
  <si>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</si>
  <si>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</si>
  <si>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</si>
  <si>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</si>
  <si>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</si>
  <si>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</si>
  <si>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</si>
  <si>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</si>
  <si>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</si>
  <si>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</si>
  <si>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</si>
  <si>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</si>
  <si>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</si>
  <si>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</si>
  <si>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</si>
  <si>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</si>
  <si>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</si>
  <si>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</si>
  <si>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</si>
  <si>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</si>
  <si>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</si>
  <si>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</si>
  <si>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</si>
  <si>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</si>
  <si>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</si>
  <si>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</si>
  <si>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</si>
  <si>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</si>
  <si>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</si>
  <si>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</si>
  <si>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</si>
  <si>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</si>
  <si>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</si>
  <si>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</si>
  <si>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</si>
  <si>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</si>
  <si>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</si>
  <si>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</si>
  <si>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</si>
  <si>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</si>
  <si>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</si>
  <si>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</si>
  <si>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</si>
  <si>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</si>
  <si>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</si>
  <si>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</si>
  <si>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</si>
  <si>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</si>
  <si>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</si>
  <si>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</si>
  <si>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</si>
  <si>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</si>
  <si>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</si>
  <si>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</si>
  <si>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</si>
  <si>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</si>
  <si>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</si>
  <si>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</si>
  <si>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</si>
  <si>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</si>
  <si>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</si>
  <si>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</si>
  <si>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</si>
  <si>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</si>
  <si>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</si>
  <si>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</si>
  <si>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</si>
  <si>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</si>
  <si>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</si>
  <si>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</si>
  <si>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</si>
  <si>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</si>
  <si>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</si>
  <si>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</si>
  <si>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</si>
  <si>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</si>
  <si>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</si>
  <si>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</si>
  <si>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</si>
  <si>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</si>
  <si>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</si>
  <si>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</si>
  <si>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</si>
  <si>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</si>
  <si>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</si>
  <si>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</si>
  <si>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</si>
  <si>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</si>
  <si>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</si>
  <si>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</si>
  <si>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</si>
  <si>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</si>
  <si>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</si>
  <si>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</si>
  <si>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</si>
  <si>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</si>
  <si>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</si>
  <si>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</si>
  <si>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</si>
  <si>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</si>
  <si>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</si>
  <si>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</si>
  <si>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</si>
  <si>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</si>
  <si>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</si>
  <si>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</si>
  <si>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</si>
  <si>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</si>
  <si>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</si>
  <si>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</si>
  <si>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</si>
  <si>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</si>
  <si>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</si>
  <si>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</si>
  <si>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</si>
  <si>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</si>
  <si>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</si>
  <si>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</si>
  <si>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</si>
  <si>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</si>
  <si>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</si>
  <si>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</si>
  <si>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</si>
  <si>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</si>
  <si>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</si>
  <si>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</si>
  <si>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</si>
  <si>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</si>
  <si>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</si>
  <si>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</si>
  <si>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</si>
  <si>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</si>
  <si>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</si>
  <si>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</si>
  <si>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</si>
  <si>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</si>
  <si>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</si>
  <si>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</si>
  <si>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</si>
  <si>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</si>
  <si>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</si>
  <si>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</si>
  <si>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</si>
  <si>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</si>
  <si>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</si>
  <si>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</si>
  <si>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</si>
  <si>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</si>
  <si>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</si>
  <si>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</si>
  <si>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</si>
  <si>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</si>
  <si>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</si>
  <si>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</si>
  <si>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</si>
  <si>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</si>
  <si>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</si>
  <si>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</si>
  <si>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</si>
  <si>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</si>
  <si>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</si>
  <si>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</si>
  <si>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</si>
  <si>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</si>
  <si>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</si>
  <si>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</si>
  <si>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</si>
  <si>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</si>
  <si>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</si>
  <si>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</si>
  <si>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</si>
  <si>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</si>
  <si>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</si>
  <si>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</si>
  <si>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</si>
  <si>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</si>
  <si>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</si>
  <si>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</si>
  <si>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</si>
  <si>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</si>
  <si>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</si>
  <si>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</si>
  <si>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</si>
  <si>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</si>
  <si>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</si>
  <si>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</si>
  <si>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</si>
  <si>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</si>
  <si>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</si>
  <si>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</si>
  <si>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</si>
  <si>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</si>
  <si>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</si>
  <si>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</si>
  <si>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</si>
  <si>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</si>
  <si>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</si>
  <si>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</si>
  <si>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</si>
  <si>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</si>
  <si>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</si>
  <si>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</si>
  <si>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</si>
  <si>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</si>
  <si>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</si>
  <si>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</si>
  <si>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</si>
  <si>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</si>
  <si>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</si>
  <si>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</si>
  <si>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</si>
  <si>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</si>
  <si>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</si>
  <si>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</si>
  <si>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</si>
  <si>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</si>
  <si>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</si>
  <si>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</si>
  <si>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</si>
  <si>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</si>
  <si>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</si>
  <si>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</si>
  <si>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</si>
  <si>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</si>
  <si>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</si>
  <si>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</si>
  <si>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</si>
  <si>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</si>
  <si>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</si>
  <si>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</si>
  <si>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</si>
  <si>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</si>
  <si>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</si>
  <si>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</si>
  <si>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</si>
  <si>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</si>
  <si>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</si>
  <si>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</si>
  <si>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</si>
  <si>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</si>
  <si>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</si>
  <si>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</si>
  <si>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</si>
  <si>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</si>
  <si>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</si>
  <si>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</si>
  <si>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</si>
  <si>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</si>
  <si>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</si>
  <si>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</si>
  <si>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</si>
  <si>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</si>
  <si>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</si>
  <si>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</si>
  <si>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</si>
  <si>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</si>
  <si>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</si>
  <si>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</si>
  <si>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</si>
  <si>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</si>
  <si>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</si>
  <si>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</si>
  <si>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</si>
  <si>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</si>
  <si>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</si>
  <si>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</si>
  <si>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</si>
  <si>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</si>
  <si>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</si>
  <si>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</si>
  <si>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</si>
  <si>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</si>
  <si>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</si>
  <si>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</si>
  <si>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</si>
  <si>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</si>
  <si>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</si>
  <si>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</si>
  <si>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</si>
  <si>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</si>
  <si>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</si>
  <si>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</si>
  <si>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</si>
  <si>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</si>
  <si>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</si>
  <si>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</si>
  <si>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</si>
  <si>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</si>
  <si>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</si>
  <si>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</si>
  <si>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</si>
  <si>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</si>
  <si>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</si>
  <si>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</si>
  <si>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</si>
  <si>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</si>
  <si>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</si>
  <si>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</si>
  <si>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</si>
  <si>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</si>
  <si>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</si>
  <si>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</si>
  <si>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</si>
  <si>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</si>
  <si>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</si>
  <si>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</si>
  <si>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</si>
  <si>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</si>
  <si>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</si>
  <si>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</si>
  <si>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</si>
  <si>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</si>
  <si>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</si>
  <si>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</si>
  <si>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</si>
  <si>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</si>
  <si>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</si>
  <si>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</si>
  <si>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</si>
  <si>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</si>
  <si>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</si>
  <si>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</si>
  <si>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</si>
  <si>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</si>
  <si>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</si>
  <si>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</si>
  <si>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</si>
  <si>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</si>
  <si>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</si>
  <si>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</si>
  <si>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</si>
  <si>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</si>
  <si>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</si>
  <si>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</si>
  <si>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</si>
  <si>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</si>
  <si>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</si>
  <si>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</si>
  <si>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</si>
  <si>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</si>
  <si>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</si>
  <si>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</si>
  <si>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</si>
  <si>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</si>
  <si>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</si>
  <si>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</si>
  <si>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</si>
  <si>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</si>
  <si>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</si>
  <si>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</si>
  <si>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</si>
  <si>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</si>
  <si>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</si>
  <si>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</si>
  <si>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</si>
  <si>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</si>
  <si>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</si>
  <si>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</si>
  <si>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</si>
  <si>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</si>
  <si>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</si>
  <si>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</si>
  <si>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</si>
  <si>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</si>
  <si>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</si>
  <si>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</si>
  <si>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</si>
  <si>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</si>
  <si>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</si>
  <si>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</si>
  <si>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</si>
  <si>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</si>
  <si>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</si>
  <si>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</si>
  <si>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</si>
  <si>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</si>
  <si>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</si>
  <si>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</si>
  <si>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</si>
  <si>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</si>
  <si>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</si>
  <si>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</si>
  <si>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</si>
  <si>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</si>
  <si>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</si>
  <si>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</si>
  <si>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</si>
  <si>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</si>
  <si>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</si>
  <si>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</si>
  <si>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</si>
  <si>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</si>
  <si>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</si>
  <si>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</si>
  <si>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</si>
  <si>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</si>
  <si>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</si>
  <si>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</si>
  <si>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</si>
  <si>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</si>
  <si>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</si>
  <si>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</si>
  <si>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</si>
  <si>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</si>
  <si>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</si>
  <si>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</si>
  <si>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</si>
  <si>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</si>
  <si>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</si>
  <si>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</si>
  <si>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</si>
  <si>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</si>
  <si>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</si>
  <si>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</si>
  <si>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</si>
  <si>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</si>
  <si>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</si>
  <si>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</si>
  <si>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</si>
  <si>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</si>
  <si>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</si>
  <si>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</si>
  <si>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</si>
  <si>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</si>
  <si>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</si>
  <si>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</si>
  <si>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</si>
  <si>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</si>
  <si>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</si>
  <si>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</si>
  <si>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</si>
  <si>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</si>
  <si>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</si>
  <si>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</si>
  <si>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</si>
  <si>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</si>
  <si>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</si>
  <si>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</si>
  <si>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</si>
  <si>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</si>
  <si>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</si>
  <si>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</si>
  <si>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</si>
  <si>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</si>
  <si>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</si>
  <si>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</si>
  <si>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</si>
  <si>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</si>
  <si>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</si>
  <si>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</si>
  <si>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</si>
  <si>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</si>
  <si>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</si>
  <si>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</si>
  <si>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</si>
  <si>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</si>
  <si>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</si>
  <si>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</si>
  <si>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</si>
  <si>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</si>
  <si>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</si>
  <si>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</si>
  <si>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</si>
  <si>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</si>
  <si>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</si>
  <si>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</si>
  <si>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</si>
  <si>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</si>
  <si>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</si>
  <si>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</si>
  <si>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</si>
  <si>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</si>
  <si>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</si>
  <si>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</si>
  <si>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</si>
  <si>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</si>
  <si>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</si>
  <si>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</si>
  <si>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</si>
  <si>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</si>
  <si>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</si>
  <si>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</si>
  <si>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</si>
  <si>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</si>
  <si>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</si>
  <si>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</si>
  <si>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</si>
  <si>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</si>
  <si>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</si>
  <si>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</si>
  <si>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</si>
  <si>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</si>
  <si>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</si>
  <si>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</si>
  <si>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</si>
  <si>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</si>
  <si>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</si>
  <si>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</si>
  <si>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</si>
  <si>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</si>
  <si>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</si>
  <si>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</si>
  <si>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</si>
  <si>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</si>
  <si>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</si>
  <si>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</si>
  <si>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</si>
  <si>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</si>
  <si>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</si>
  <si>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</si>
  <si>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</si>
  <si>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</si>
  <si>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</si>
  <si>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</si>
  <si>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</si>
  <si>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</si>
  <si>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</si>
  <si>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</si>
  <si>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</si>
  <si>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</si>
  <si>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</si>
  <si>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</si>
  <si>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</si>
  <si>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</si>
  <si>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</si>
  <si>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</si>
  <si>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</si>
  <si>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</si>
  <si>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</si>
  <si>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</si>
  <si>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</si>
  <si>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</si>
  <si>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</si>
  <si>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</si>
  <si>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</si>
  <si>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</si>
  <si>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</si>
  <si>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</si>
  <si>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</si>
  <si>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</si>
  <si>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</si>
  <si>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</si>
  <si>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</si>
  <si>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</si>
  <si>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</si>
  <si>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</si>
  <si>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</si>
  <si>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</si>
  <si>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</si>
  <si>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</si>
  <si>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</si>
  <si>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</si>
  <si>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</si>
  <si>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</si>
  <si>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</si>
  <si>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</si>
  <si>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</si>
  <si>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</si>
  <si>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</si>
  <si>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</si>
  <si>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</si>
  <si>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</si>
  <si>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</si>
  <si>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</si>
  <si>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</si>
  <si>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</si>
  <si>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</si>
  <si>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</si>
  <si>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</si>
  <si>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</si>
  <si>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</si>
  <si>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</si>
  <si>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</si>
  <si>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</si>
  <si>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</si>
  <si>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</si>
  <si>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</si>
  <si>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</si>
  <si>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</si>
  <si>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</si>
  <si>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</si>
  <si>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</si>
  <si>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</si>
  <si>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</si>
  <si>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</si>
  <si>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</si>
  <si>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</si>
  <si>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</si>
  <si>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</si>
  <si>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</si>
  <si>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</si>
  <si>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</si>
  <si>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</si>
  <si>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</si>
  <si>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</si>
  <si>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</si>
  <si>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</si>
  <si>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</si>
  <si>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</si>
  <si>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</si>
  <si>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</si>
  <si>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</si>
  <si>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</si>
  <si>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</si>
  <si>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</si>
  <si>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</si>
  <si>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</si>
  <si>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</si>
  <si>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</si>
  <si>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</si>
  <si>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</si>
  <si>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</si>
  <si>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</si>
  <si>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</si>
  <si>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</si>
  <si>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</si>
  <si>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</si>
  <si>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</si>
  <si>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</si>
  <si>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</si>
  <si>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</si>
  <si>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</si>
  <si>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</si>
  <si>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</si>
  <si>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</si>
  <si>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</si>
  <si>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</si>
  <si>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</si>
  <si>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</si>
  <si>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</si>
  <si>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</si>
  <si>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</si>
  <si>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</si>
  <si>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</si>
  <si>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</si>
  <si>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</si>
  <si>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</si>
  <si>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</si>
  <si>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</si>
  <si>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</si>
  <si>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</si>
  <si>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</si>
  <si>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</si>
  <si>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</si>
  <si>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</si>
  <si>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</si>
  <si>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</si>
  <si>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</si>
  <si>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</si>
  <si>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</si>
  <si>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</si>
  <si>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</si>
  <si>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</si>
  <si>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</si>
  <si>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</si>
  <si>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</si>
  <si>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</si>
  <si>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</si>
  <si>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</si>
  <si>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</si>
  <si>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</si>
  <si>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</si>
  <si>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</si>
  <si>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</si>
  <si>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</si>
  <si>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</si>
  <si>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</si>
  <si>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</si>
  <si>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</si>
  <si>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</si>
  <si>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</si>
  <si>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</si>
  <si>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</si>
  <si>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</si>
  <si>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</si>
  <si>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</si>
  <si>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</si>
  <si>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</si>
  <si>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</si>
  <si>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</si>
  <si>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</si>
  <si>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</si>
  <si>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</si>
  <si>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</si>
  <si>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</si>
  <si>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</si>
  <si>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</si>
  <si>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</si>
  <si>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</si>
  <si>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</si>
  <si>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</si>
  <si>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</si>
  <si>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</si>
  <si>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</si>
  <si>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</si>
  <si>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</si>
  <si>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</si>
  <si>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</si>
  <si>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</si>
  <si>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</si>
  <si>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</si>
  <si>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</si>
  <si>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</si>
  <si>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</si>
  <si>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</si>
  <si>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</si>
  <si>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</si>
  <si>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</si>
  <si>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</si>
  <si>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</si>
  <si>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</si>
  <si>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</si>
  <si>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</si>
  <si>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</si>
  <si>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</si>
  <si>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</si>
  <si>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</si>
  <si>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</si>
  <si>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</si>
  <si>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</si>
  <si>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</si>
  <si>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</si>
  <si>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</si>
  <si>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</si>
  <si>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</si>
  <si>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</si>
  <si>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</si>
  <si>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</si>
  <si>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</si>
  <si>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</si>
  <si>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</si>
  <si>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</si>
  <si>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</si>
  <si>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</si>
  <si>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</si>
  <si>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</si>
  <si>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</si>
  <si>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</si>
  <si>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</si>
  <si>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</si>
  <si>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</si>
  <si>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</si>
  <si>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</si>
  <si>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</si>
  <si>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</si>
  <si>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</si>
  <si>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</si>
  <si>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</si>
  <si>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</si>
  <si>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</si>
  <si>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</si>
  <si>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</si>
  <si>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</si>
  <si>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</si>
  <si>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</si>
  <si>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</si>
  <si>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</si>
  <si>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</si>
  <si>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</si>
  <si>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</si>
  <si>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</si>
  <si>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</si>
  <si>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</si>
  <si>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</si>
  <si>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</si>
  <si>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</si>
  <si>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</si>
  <si>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</si>
  <si>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</si>
  <si>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</si>
  <si>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</si>
  <si>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</si>
  <si>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</si>
  <si>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</si>
  <si>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</si>
  <si>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</si>
  <si>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</si>
  <si>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</si>
  <si>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</si>
  <si>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</si>
  <si>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</si>
  <si>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</si>
  <si>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</si>
  <si>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</si>
  <si>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</si>
  <si>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</si>
  <si>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</si>
  <si>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</si>
  <si>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</si>
  <si>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</si>
  <si>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</si>
  <si>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</si>
  <si>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</si>
  <si>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</si>
  <si>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</si>
  <si>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</si>
  <si>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</si>
  <si>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</si>
  <si>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</si>
  <si>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</si>
  <si>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</si>
  <si>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</si>
  <si>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</si>
  <si>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</si>
  <si>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</si>
  <si>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</si>
  <si>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</si>
  <si>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</si>
  <si>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</si>
  <si>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</si>
  <si>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</si>
  <si>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</si>
  <si>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</si>
  <si>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</si>
  <si>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</si>
  <si>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</si>
  <si>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</si>
  <si>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</si>
  <si>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</si>
  <si>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</si>
  <si>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</si>
  <si>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</si>
  <si>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</si>
  <si>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</si>
  <si>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</si>
  <si>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</si>
  <si>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</si>
  <si>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</si>
  <si>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</si>
  <si>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</si>
  <si>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</si>
  <si>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</si>
  <si>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</si>
  <si>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</si>
  <si>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</si>
  <si>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</si>
  <si>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</si>
  <si>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</si>
  <si>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</si>
  <si>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</si>
  <si>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</si>
  <si>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</si>
  <si>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</si>
  <si>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</si>
  <si>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</si>
  <si>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</si>
  <si>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</si>
  <si>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</si>
  <si>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</si>
  <si>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</si>
  <si>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</si>
  <si>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</si>
  <si>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</si>
  <si>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</si>
  <si>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</si>
  <si>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</si>
  <si>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</si>
  <si>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</si>
  <si>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</si>
  <si>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</si>
  <si>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</si>
  <si>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</si>
  <si>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</si>
  <si>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</si>
  <si>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</si>
  <si>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</si>
  <si>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</si>
  <si>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</si>
  <si>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</si>
  <si>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</si>
  <si>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</si>
  <si>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</si>
  <si>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</si>
  <si>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</si>
  <si>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</si>
  <si>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</si>
  <si>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</si>
  <si>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</si>
  <si>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</si>
  <si>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</si>
  <si>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</si>
  <si>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</si>
  <si>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</si>
  <si>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</si>
  <si>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</si>
  <si>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</si>
  <si>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</si>
  <si>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</si>
  <si>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</si>
  <si>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</si>
  <si>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</si>
  <si>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</si>
  <si>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</si>
  <si>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</si>
  <si>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</si>
  <si>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</si>
  <si>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</si>
  <si>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</si>
  <si>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</si>
  <si>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</si>
  <si>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</si>
  <si>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</si>
  <si>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</si>
  <si>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</si>
  <si>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</si>
  <si>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</si>
  <si>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</si>
  <si>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</si>
  <si>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</si>
  <si>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</si>
  <si>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</si>
  <si>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</si>
  <si>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</si>
  <si>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</si>
  <si>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</si>
  <si>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</si>
  <si>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</si>
  <si>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</si>
  <si>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</si>
  <si>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</si>
  <si>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</si>
  <si>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</si>
  <si>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</si>
  <si>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</si>
  <si>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</si>
  <si>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</si>
  <si>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</si>
  <si>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</si>
  <si>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</si>
  <si>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</si>
  <si>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</si>
  <si>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</si>
  <si>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</si>
  <si>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</si>
  <si>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</si>
  <si>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</si>
  <si>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</si>
  <si>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</si>
  <si>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</si>
  <si>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</si>
  <si>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</si>
  <si>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</si>
  <si>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</si>
  <si>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</si>
  <si>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</si>
  <si>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</si>
  <si>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</si>
  <si>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</si>
  <si>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</si>
  <si>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</si>
  <si>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</si>
  <si>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</si>
  <si>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</si>
  <si>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</si>
  <si>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</si>
  <si>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</si>
  <si>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</si>
  <si>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</si>
  <si>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</si>
  <si>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</si>
  <si>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</si>
  <si>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</si>
  <si>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</si>
  <si>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</si>
  <si>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</si>
  <si>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</si>
  <si>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</si>
  <si>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</si>
  <si>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</si>
  <si>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</si>
  <si>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</si>
  <si>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</si>
  <si>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</si>
  <si>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</si>
  <si>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</si>
  <si>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</si>
  <si>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</si>
  <si>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</si>
  <si>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</si>
  <si>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</si>
  <si>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</si>
  <si>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</si>
  <si>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</si>
  <si>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</si>
  <si>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</si>
  <si>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</si>
  <si>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</si>
  <si>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</si>
  <si>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</si>
  <si>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</si>
  <si>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</si>
  <si>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</si>
  <si>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</si>
  <si>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</si>
  <si>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</si>
  <si>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</si>
  <si>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</si>
  <si>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</si>
  <si>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</si>
  <si>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</si>
  <si>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</si>
  <si>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</si>
  <si>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</si>
  <si>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</si>
  <si>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</si>
  <si>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</si>
  <si>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</si>
  <si>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</si>
  <si>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</si>
  <si>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</si>
  <si>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</si>
  <si>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</si>
  <si>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</si>
  <si>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</si>
  <si>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</si>
  <si>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</si>
  <si>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</si>
  <si>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</si>
  <si>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</si>
  <si>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</si>
  <si>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</si>
  <si>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</si>
  <si>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</si>
  <si>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</si>
  <si>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</si>
  <si>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</si>
  <si>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</si>
  <si>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</si>
  <si>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</si>
  <si>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</si>
  <si>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</si>
  <si>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</si>
  <si>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</si>
  <si>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</si>
  <si>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</si>
  <si>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</si>
  <si>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</si>
  <si>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</si>
  <si>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</si>
  <si>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</si>
  <si>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</si>
  <si>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</si>
  <si>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</si>
  <si>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</si>
  <si>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</si>
  <si>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</si>
  <si>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</si>
  <si>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</si>
  <si>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</si>
  <si>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</si>
  <si>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</si>
  <si>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</si>
  <si>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</si>
  <si>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</si>
  <si>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</si>
  <si>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</si>
  <si>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</si>
  <si>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</si>
  <si>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</si>
  <si>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</si>
  <si>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</si>
  <si>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</si>
  <si>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</si>
  <si>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</si>
  <si>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</si>
  <si>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</si>
  <si>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</si>
  <si>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</si>
  <si>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</si>
  <si>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</si>
  <si>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</si>
  <si>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</si>
  <si>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</si>
  <si>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</si>
  <si>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</si>
  <si>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</si>
  <si>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</si>
  <si>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</si>
  <si>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</si>
  <si>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</si>
  <si>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</si>
  <si>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</si>
  <si>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</si>
  <si>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</si>
  <si>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</si>
  <si>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</si>
  <si>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</si>
  <si>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</si>
  <si>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</si>
  <si>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</si>
  <si>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</si>
  <si>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</si>
  <si>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</si>
  <si>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</si>
  <si>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</si>
  <si>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</si>
  <si>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</si>
  <si>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</si>
  <si>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</si>
  <si>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</si>
  <si>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</si>
  <si>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</si>
  <si>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</si>
  <si>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</si>
  <si>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</si>
  <si>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</si>
  <si>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</si>
  <si>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</si>
  <si>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</si>
  <si>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</si>
  <si>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</si>
  <si>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</si>
  <si>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</si>
  <si>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</si>
  <si>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</si>
  <si>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</si>
  <si>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</si>
  <si>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</si>
  <si>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</si>
  <si>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</si>
  <si>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</si>
  <si>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</si>
  <si>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</si>
  <si>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</si>
  <si>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</si>
  <si>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</si>
  <si>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</si>
  <si>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</si>
  <si>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</si>
  <si>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</si>
  <si>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</si>
  <si>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</si>
  <si>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</si>
  <si>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</si>
  <si>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</si>
  <si>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</si>
  <si>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</si>
  <si>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</si>
  <si>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</si>
  <si>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</si>
  <si>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</si>
  <si>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</si>
  <si>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</si>
  <si>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</si>
  <si>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</si>
  <si>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</si>
  <si>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</si>
  <si>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</si>
  <si>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</si>
  <si>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</si>
  <si>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</si>
  <si>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</si>
  <si>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</si>
  <si>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</si>
  <si>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</si>
  <si>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</si>
  <si>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</si>
  <si>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</si>
  <si>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</si>
  <si>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</si>
  <si>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</si>
  <si>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</si>
  <si>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</si>
  <si>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</si>
  <si>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</si>
  <si>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</si>
  <si>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</si>
  <si>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</si>
  <si>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</si>
  <si>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</si>
  <si>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</si>
  <si>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</si>
  <si>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</si>
  <si>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</si>
  <si>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</si>
  <si>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</si>
  <si>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</si>
  <si>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</si>
  <si>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</si>
  <si>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</si>
  <si>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</si>
  <si>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</si>
  <si>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</si>
  <si>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</si>
  <si>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</si>
  <si>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</si>
  <si>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</si>
  <si>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</si>
  <si>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</si>
  <si>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</si>
  <si>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</si>
  <si>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</si>
  <si>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</si>
  <si>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</si>
  <si>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</si>
  <si>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</si>
  <si>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</si>
  <si>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</si>
  <si>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</si>
  <si>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</si>
  <si>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</si>
  <si>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</si>
  <si>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</si>
  <si>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</si>
  <si>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</si>
  <si>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</si>
  <si>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</si>
  <si>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</si>
  <si>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</si>
  <si>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</si>
  <si>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</si>
  <si>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</si>
  <si>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</si>
  <si>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</si>
  <si>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</si>
  <si>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</si>
  <si>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</si>
  <si>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</si>
  <si>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</si>
  <si>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</si>
  <si>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</si>
  <si>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</si>
  <si>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</si>
  <si>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</si>
  <si>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</si>
  <si>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</si>
  <si>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</si>
  <si>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</si>
  <si>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</si>
  <si>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</si>
  <si>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</si>
  <si>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</si>
  <si>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</si>
  <si>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</si>
  <si>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</si>
  <si>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</si>
  <si>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</si>
  <si>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</si>
  <si>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</si>
  <si>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</si>
  <si>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</si>
  <si>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</si>
  <si>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</si>
  <si>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</si>
  <si>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</si>
  <si>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</si>
  <si>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</si>
  <si>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</si>
  <si>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</si>
  <si>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</si>
  <si>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</si>
  <si>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</si>
  <si>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</si>
  <si>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</si>
  <si>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</si>
  <si>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</si>
  <si>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</si>
  <si>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</si>
  <si>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</si>
  <si>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</si>
  <si>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</si>
  <si>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</si>
  <si>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</si>
  <si>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</si>
  <si>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</si>
  <si>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</si>
  <si>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</si>
  <si>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</si>
  <si>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</si>
  <si>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</si>
  <si>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</si>
  <si>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</si>
  <si>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</si>
  <si>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</si>
  <si>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</si>
  <si>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</si>
  <si>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</si>
  <si>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</si>
  <si>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</si>
  <si>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</si>
  <si>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</si>
  <si>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</si>
  <si>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</si>
  <si>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</si>
  <si>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</si>
  <si>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</si>
  <si>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</si>
  <si>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</si>
  <si>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</si>
  <si>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</si>
  <si>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</si>
  <si>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</si>
  <si>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</si>
  <si>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</si>
  <si>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</si>
  <si>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</si>
  <si>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</si>
  <si>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</si>
  <si>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</si>
  <si>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</si>
  <si>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</si>
  <si>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</si>
  <si>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</si>
  <si>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</si>
  <si>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</si>
  <si>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</si>
  <si>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</si>
  <si>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</si>
  <si>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</si>
  <si>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</si>
  <si>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</si>
  <si>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</si>
  <si>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</si>
  <si>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</si>
  <si>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</si>
  <si>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</si>
  <si>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</si>
  <si>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</si>
  <si>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</si>
  <si>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</si>
  <si>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</si>
  <si>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</si>
  <si>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</si>
  <si>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</si>
  <si>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</si>
  <si>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</si>
  <si>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</si>
  <si>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</si>
  <si>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</si>
  <si>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</si>
  <si>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</si>
  <si>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</si>
  <si>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</si>
  <si>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</si>
  <si>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</si>
  <si>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</si>
  <si>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</si>
  <si>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</si>
  <si>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</si>
  <si>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</si>
  <si>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</si>
  <si>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</si>
  <si>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</si>
  <si>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</si>
  <si>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</si>
  <si>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</si>
  <si>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</si>
  <si>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</si>
  <si>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</si>
  <si>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</si>
  <si>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</si>
  <si>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</si>
  <si>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</si>
  <si>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</si>
  <si>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</si>
  <si>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</si>
  <si>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</si>
  <si>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</si>
  <si>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</si>
  <si>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</si>
  <si>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</si>
  <si>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</si>
  <si>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</si>
  <si>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</si>
  <si>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</si>
  <si>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</si>
  <si>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</si>
  <si>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</si>
  <si>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</si>
  <si>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</si>
  <si>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</si>
  <si>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</si>
  <si>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</si>
  <si>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</si>
  <si>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</si>
  <si>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</si>
  <si>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</si>
  <si>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</si>
  <si>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</si>
  <si>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</si>
  <si>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</si>
  <si>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</si>
  <si>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</si>
  <si>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</si>
  <si>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</si>
  <si>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</si>
  <si>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</si>
  <si>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</si>
  <si>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</si>
  <si>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</si>
  <si>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</si>
  <si>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</si>
  <si>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</si>
  <si>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</si>
  <si>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</si>
  <si>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</si>
  <si>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</si>
  <si>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</si>
  <si>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</si>
  <si>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</si>
  <si>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</si>
  <si>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</si>
  <si>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</si>
  <si>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</si>
  <si>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</si>
  <si>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</si>
  <si>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</si>
  <si>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</si>
  <si>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</si>
  <si>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</si>
  <si>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</si>
  <si>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</si>
  <si>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</si>
  <si>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</si>
  <si>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</si>
  <si>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</si>
  <si>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</si>
  <si>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</si>
  <si>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</si>
  <si>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</si>
  <si>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</si>
  <si>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</si>
  <si>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</si>
  <si>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</si>
  <si>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</si>
  <si>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</si>
  <si>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</si>
  <si>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</si>
  <si>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</si>
  <si>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</si>
  <si>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</si>
  <si>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</si>
  <si>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</si>
  <si>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</si>
  <si>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</si>
  <si>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</si>
  <si>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</si>
  <si>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</si>
  <si>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</si>
  <si>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</si>
  <si>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</si>
  <si>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</si>
  <si>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</si>
  <si>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</si>
  <si>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</si>
  <si>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</si>
  <si>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</si>
  <si>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</si>
  <si>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</si>
  <si>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</si>
  <si>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</si>
  <si>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</si>
  <si>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</si>
  <si>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</si>
  <si>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</si>
  <si>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</si>
  <si>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</si>
  <si>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</si>
  <si>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</si>
  <si>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</si>
  <si>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</si>
  <si>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</si>
  <si>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</si>
  <si>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</si>
  <si>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</si>
  <si>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</si>
  <si>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</si>
  <si>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</si>
  <si>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</si>
  <si>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</si>
  <si>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</si>
  <si>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</si>
  <si>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</si>
  <si>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</si>
  <si>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</si>
  <si>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</si>
  <si>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</si>
  <si>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</si>
  <si>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</si>
  <si>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</si>
  <si>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</si>
  <si>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</si>
  <si>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</si>
  <si>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</si>
  <si>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</si>
  <si>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</si>
  <si>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</si>
  <si>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</si>
  <si>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</si>
  <si>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</si>
  <si>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</si>
  <si>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</si>
  <si>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</si>
  <si>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</si>
  <si>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</si>
  <si>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</si>
  <si>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</si>
  <si>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</si>
  <si>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</si>
  <si>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</si>
  <si>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</si>
  <si>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</si>
  <si>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</si>
  <si>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</si>
  <si>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</si>
  <si>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</si>
  <si>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</si>
  <si>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</si>
  <si>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</si>
  <si>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</si>
  <si>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</si>
  <si>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</si>
  <si>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</si>
  <si>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</si>
  <si>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</si>
  <si>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</si>
  <si>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</si>
  <si>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</si>
  <si>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</si>
  <si>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</si>
  <si>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</si>
  <si>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</si>
  <si>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</si>
  <si>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</si>
  <si>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</si>
  <si>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</si>
  <si>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</si>
  <si>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</si>
  <si>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</si>
  <si>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</si>
  <si>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</si>
  <si>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</si>
  <si>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</si>
  <si>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</si>
  <si>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</si>
  <si>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</si>
  <si>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</si>
  <si>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</si>
  <si>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</si>
  <si>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</si>
  <si>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</si>
  <si>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</si>
  <si>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</si>
  <si>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</si>
  <si>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</si>
  <si>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</si>
  <si>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</si>
  <si>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</si>
  <si>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</si>
  <si>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</si>
  <si>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</si>
  <si>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</si>
  <si>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</si>
  <si>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</si>
  <si>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</si>
  <si>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</si>
  <si>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</si>
  <si>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</si>
  <si>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</si>
  <si>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</si>
  <si>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</si>
  <si>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</si>
  <si>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</si>
  <si>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</si>
  <si>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</si>
  <si>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</si>
  <si>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</si>
  <si>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</si>
  <si>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</si>
  <si>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</si>
  <si>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</si>
  <si>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</si>
  <si>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</si>
  <si>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</si>
  <si>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</si>
  <si>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</si>
  <si>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</si>
  <si>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</si>
  <si>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</si>
  <si>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</si>
  <si>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</si>
  <si>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</si>
  <si>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</si>
  <si>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</si>
  <si>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</si>
  <si>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</si>
  <si>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</si>
  <si>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</si>
  <si>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</si>
  <si>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</si>
  <si>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</si>
  <si>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</si>
  <si>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</si>
  <si>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</si>
  <si>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</si>
  <si>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</si>
  <si>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</si>
  <si>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</si>
  <si>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</si>
  <si>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</si>
  <si>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</si>
  <si>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</si>
  <si>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</si>
  <si>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</si>
  <si>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</si>
  <si>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</si>
  <si>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</si>
  <si>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</si>
  <si>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</si>
  <si>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</si>
  <si>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</si>
  <si>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</si>
  <si>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</si>
  <si>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</si>
  <si>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</si>
  <si>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</si>
  <si>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</si>
  <si>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</si>
  <si>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</si>
  <si>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</si>
  <si>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</si>
  <si>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</si>
  <si>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</si>
  <si>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</si>
  <si>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</si>
  <si>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</si>
  <si>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</si>
  <si>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</si>
  <si>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</si>
  <si>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</si>
  <si>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</si>
  <si>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</si>
  <si>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</si>
  <si>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</si>
  <si>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</si>
  <si>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</si>
  <si>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</si>
  <si>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</si>
  <si>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</si>
  <si>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</si>
  <si>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</si>
  <si>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</si>
  <si>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</si>
  <si>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</si>
  <si>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</si>
  <si>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</si>
  <si>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</si>
  <si>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</si>
  <si>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</si>
  <si>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</si>
  <si>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</si>
  <si>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</si>
  <si>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</si>
  <si>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</si>
  <si>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</si>
  <si>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</si>
  <si>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</si>
  <si>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</si>
  <si>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</si>
  <si>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</si>
  <si>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</si>
  <si>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</si>
  <si>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</si>
  <si>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</si>
  <si>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</si>
  <si>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</si>
  <si>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</si>
  <si>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</si>
  <si>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</si>
  <si>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</si>
  <si>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</si>
  <si>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</si>
  <si>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</si>
  <si>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</si>
  <si>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</si>
  <si>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</si>
  <si>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</si>
  <si>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</si>
  <si>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</si>
  <si>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</si>
  <si>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</si>
  <si>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</si>
  <si>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</si>
  <si>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</si>
  <si>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</si>
  <si>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</si>
  <si>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</si>
  <si>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</si>
  <si>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</si>
  <si>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</si>
  <si>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</si>
  <si>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</si>
  <si>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</si>
  <si>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</si>
  <si>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</si>
  <si>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</si>
  <si>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</si>
  <si>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</si>
  <si>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</si>
  <si>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</si>
  <si>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</si>
  <si>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</si>
  <si>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</si>
  <si>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</si>
  <si>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</si>
  <si>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</si>
  <si>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</si>
  <si>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</si>
  <si>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</si>
  <si>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</si>
  <si>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</si>
  <si>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</si>
  <si>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</si>
  <si>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</si>
  <si>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</si>
  <si>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</si>
  <si>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</si>
  <si>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</si>
  <si>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</si>
  <si>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</si>
  <si>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</si>
  <si>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</si>
  <si>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</si>
  <si>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</si>
  <si>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</si>
  <si>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</si>
  <si>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</si>
  <si>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</si>
  <si>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</si>
  <si>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</si>
  <si>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</si>
  <si>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</si>
  <si>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</si>
  <si>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</si>
  <si>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</si>
  <si>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</si>
  <si>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</si>
  <si>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</si>
  <si>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</si>
  <si>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</si>
  <si>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</si>
  <si>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</si>
  <si>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</si>
  <si>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</si>
  <si>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</si>
  <si>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</si>
  <si>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</si>
  <si>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</si>
  <si>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</si>
  <si>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</si>
  <si>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</si>
  <si>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</si>
  <si>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</si>
  <si>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</si>
  <si>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</si>
  <si>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</si>
  <si>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</si>
  <si>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</si>
  <si>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</si>
  <si>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</si>
  <si>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</si>
  <si>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</si>
  <si>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</si>
  <si>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</si>
  <si>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</si>
  <si>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</si>
  <si>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</si>
  <si>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</si>
  <si>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</si>
  <si>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</si>
  <si>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</si>
  <si>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</si>
  <si>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</si>
  <si>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</si>
  <si>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</si>
  <si>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</si>
  <si>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</si>
  <si>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</si>
  <si>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</si>
  <si>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</si>
  <si>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</si>
  <si>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</si>
  <si>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</si>
  <si>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</si>
  <si>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</si>
  <si>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</si>
  <si>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</si>
  <si>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</si>
  <si>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</si>
  <si>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</si>
  <si>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</si>
  <si>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</si>
  <si>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</si>
  <si>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</si>
  <si>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</si>
  <si>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</si>
  <si>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</si>
  <si>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</si>
  <si>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</si>
  <si>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</si>
  <si>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</si>
  <si>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</si>
  <si>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</si>
  <si>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</si>
  <si>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</si>
  <si>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</si>
  <si>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</si>
  <si>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</si>
  <si>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</si>
  <si>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</si>
  <si>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</si>
  <si>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</si>
  <si>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</si>
  <si>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</si>
  <si>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</si>
  <si>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</si>
  <si>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</si>
  <si>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</si>
  <si>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</si>
  <si>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</si>
  <si>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</si>
  <si>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</si>
  <si>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</si>
  <si>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</si>
  <si>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</si>
  <si>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</si>
  <si>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</si>
  <si>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</si>
  <si>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</si>
  <si>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</si>
  <si>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</si>
  <si>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</si>
  <si>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</si>
  <si>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</si>
  <si>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</si>
  <si>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</si>
  <si>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</si>
  <si>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</si>
  <si>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</si>
  <si>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</si>
  <si>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</si>
  <si>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</si>
  <si>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</si>
  <si>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</si>
  <si>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</si>
  <si>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</si>
  <si>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</si>
  <si>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</si>
  <si>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</si>
  <si>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</si>
  <si>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</si>
  <si>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</si>
  <si>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</si>
  <si>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</si>
  <si>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</si>
  <si>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</si>
  <si>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</si>
  <si>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</si>
  <si>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</si>
  <si>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</si>
  <si>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</si>
  <si>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</si>
  <si>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</si>
  <si>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</si>
  <si>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</si>
  <si>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</si>
  <si>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</si>
  <si>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</si>
  <si>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</si>
  <si>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</si>
  <si>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</si>
  <si>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</si>
  <si>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</si>
  <si>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</si>
  <si>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</si>
  <si>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</si>
  <si>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</si>
  <si>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</si>
  <si>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</si>
  <si>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</si>
  <si>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</si>
  <si>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</si>
  <si>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</si>
  <si>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</si>
  <si>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</si>
  <si>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</si>
  <si>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</si>
  <si>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</si>
  <si>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</si>
  <si>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</si>
  <si>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</si>
  <si>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</si>
  <si>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</si>
  <si>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</si>
  <si>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</si>
  <si>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</si>
  <si>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</si>
  <si>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</si>
  <si>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</si>
  <si>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</si>
  <si>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</si>
  <si>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</si>
  <si>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</si>
  <si>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</si>
  <si>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</si>
  <si>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</si>
  <si>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</si>
  <si>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</si>
  <si>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</si>
  <si>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</si>
  <si>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</si>
  <si>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</si>
  <si>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</si>
  <si>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</si>
  <si>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</si>
  <si>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</si>
  <si>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</si>
  <si>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</si>
  <si>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</si>
  <si>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</si>
  <si>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</si>
  <si>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</si>
  <si>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</si>
  <si>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</si>
  <si>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</si>
  <si>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</si>
  <si>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</si>
  <si>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</si>
  <si>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</si>
  <si>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</si>
  <si>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</si>
  <si>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</si>
  <si>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</si>
  <si>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</si>
  <si>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</si>
  <si>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</si>
  <si>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</si>
  <si>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</si>
  <si>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</si>
  <si>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</si>
  <si>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</si>
  <si>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</si>
  <si>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</si>
  <si>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</si>
  <si>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</si>
  <si>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</si>
  <si>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</si>
  <si>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</si>
  <si>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</si>
  <si>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</si>
  <si>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</si>
  <si>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</si>
  <si>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</si>
  <si>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</si>
  <si>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</si>
  <si>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</si>
  <si>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</si>
  <si>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</si>
  <si>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</si>
  <si>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</si>
  <si>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</si>
  <si>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</si>
  <si>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</si>
  <si>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</si>
  <si>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</si>
  <si>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</si>
  <si>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</si>
  <si>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</si>
  <si>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</si>
  <si>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</si>
  <si>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</si>
  <si>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</si>
  <si>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</si>
  <si>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</si>
  <si>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</si>
  <si>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</si>
  <si>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</si>
  <si>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</si>
  <si>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</si>
  <si>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</si>
  <si>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</si>
  <si>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</si>
  <si>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</si>
  <si>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</si>
  <si>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</si>
  <si>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</si>
  <si>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</si>
  <si>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</si>
  <si>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</si>
  <si>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</si>
  <si>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</si>
  <si>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</si>
  <si>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</si>
  <si>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</si>
  <si>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</si>
  <si>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</si>
  <si>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</si>
  <si>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</si>
  <si>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</si>
  <si>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</si>
  <si>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</si>
  <si>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</si>
  <si>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</si>
  <si>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</si>
  <si>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</si>
  <si>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</si>
  <si>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</si>
  <si>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</si>
  <si>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</si>
  <si>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</si>
  <si>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</si>
  <si>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</si>
  <si>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</si>
  <si>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</si>
  <si>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</si>
  <si>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</si>
  <si>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</si>
  <si>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</si>
  <si>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</si>
  <si>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</si>
  <si>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</si>
  <si>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</si>
  <si>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</si>
  <si>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</si>
  <si>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</si>
  <si>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</si>
  <si>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</si>
  <si>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</si>
  <si>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</si>
  <si>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</si>
  <si>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</si>
  <si>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</si>
  <si>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</si>
  <si>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</si>
  <si>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</si>
  <si>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</si>
  <si>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</si>
  <si>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</si>
  <si>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</si>
  <si>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</si>
  <si>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</si>
  <si>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</si>
  <si>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</si>
  <si>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</si>
  <si>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</si>
  <si>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</si>
  <si>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</si>
  <si>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</si>
  <si>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</si>
  <si>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</si>
  <si>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</si>
  <si>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</si>
  <si>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</si>
  <si>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</si>
  <si>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</si>
  <si>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</si>
  <si>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</si>
  <si>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</si>
  <si>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</si>
  <si>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</si>
  <si>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</si>
  <si>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</si>
  <si>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</si>
  <si>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</si>
  <si>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</si>
  <si>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</si>
  <si>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</si>
  <si>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</si>
  <si>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</si>
  <si>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</si>
  <si>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</si>
  <si>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</si>
  <si>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</si>
  <si>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</si>
  <si>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</si>
  <si>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</si>
  <si>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</si>
  <si>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</si>
  <si>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</si>
  <si>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</si>
  <si>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</si>
  <si>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</si>
  <si>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</si>
  <si>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</si>
  <si>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</si>
  <si>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</si>
  <si>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</si>
  <si>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</si>
  <si>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</si>
  <si>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</si>
  <si>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</si>
  <si>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</si>
  <si>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</si>
  <si>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</si>
  <si>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</si>
  <si>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</si>
  <si>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</si>
  <si>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</si>
  <si>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</si>
  <si>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</si>
  <si>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</si>
  <si>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</si>
  <si>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</si>
  <si>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</si>
  <si>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</si>
  <si>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</si>
  <si>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</si>
  <si>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</si>
  <si>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</si>
  <si>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</si>
  <si>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</si>
  <si>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</si>
  <si>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</si>
  <si>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</si>
  <si>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</si>
  <si>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</si>
  <si>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</si>
  <si>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</si>
  <si>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</si>
  <si>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</si>
  <si>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</si>
  <si>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</si>
  <si>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</si>
  <si>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</si>
  <si>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</si>
  <si>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</si>
  <si>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</si>
  <si>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</si>
  <si>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</si>
  <si>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</si>
  <si>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</si>
  <si>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</si>
  <si>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</si>
  <si>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</si>
  <si>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</si>
  <si>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</si>
  <si>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</si>
  <si>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</si>
  <si>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</si>
  <si>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</si>
  <si>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</si>
  <si>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</si>
  <si>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</si>
  <si>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</si>
  <si>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</si>
  <si>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</si>
  <si>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</si>
  <si>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</si>
  <si>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</si>
  <si>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</si>
  <si>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</si>
  <si>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</si>
  <si>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</si>
  <si>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</si>
  <si>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</si>
  <si>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</si>
  <si>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</si>
  <si>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</si>
  <si>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</si>
  <si>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</si>
  <si>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</si>
  <si>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</si>
  <si>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</si>
  <si>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</si>
  <si>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</si>
  <si>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</si>
  <si>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</si>
  <si>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</si>
  <si>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</si>
  <si>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</si>
  <si>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</si>
  <si>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</si>
  <si>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</si>
  <si>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</si>
  <si>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</si>
  <si>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</si>
  <si>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</si>
  <si>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</si>
  <si>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</si>
  <si>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</si>
  <si>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</si>
  <si>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</si>
  <si>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</si>
  <si>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</si>
  <si>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</si>
  <si>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</si>
  <si>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</si>
  <si>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</si>
  <si>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</si>
  <si>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</si>
  <si>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</si>
  <si>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</si>
  <si>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</si>
  <si>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</si>
  <si>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</si>
  <si>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</si>
  <si>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</si>
  <si>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</si>
  <si>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</si>
  <si>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</si>
  <si>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</si>
  <si>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</si>
  <si>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</si>
  <si>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</si>
  <si>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</si>
  <si>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</si>
  <si>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</si>
  <si>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</si>
  <si>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</si>
  <si>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</si>
  <si>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</si>
  <si>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</si>
  <si>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</si>
  <si>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</si>
  <si>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</si>
  <si>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</si>
  <si>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</si>
  <si>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</si>
  <si>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</si>
  <si>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</si>
  <si>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</si>
  <si>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</si>
  <si>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</si>
  <si>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</si>
  <si>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</si>
  <si>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</si>
  <si>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</si>
  <si>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</si>
  <si>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</si>
  <si>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</si>
  <si>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</si>
  <si>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</si>
  <si>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</si>
  <si>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</si>
  <si>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</si>
  <si>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</si>
  <si>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</si>
  <si>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</si>
  <si>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</si>
  <si>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</si>
  <si>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</si>
  <si>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</si>
  <si>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</si>
  <si>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</si>
  <si>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</si>
  <si>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</si>
  <si>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</si>
  <si>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</si>
  <si>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</si>
  <si>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</si>
  <si>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</si>
  <si>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</si>
  <si>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</si>
  <si>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</si>
  <si>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</si>
  <si>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</si>
  <si>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</si>
  <si>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</si>
  <si>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</si>
  <si>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</si>
  <si>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</si>
  <si>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</si>
  <si>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</si>
  <si>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</si>
  <si>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</si>
  <si>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</si>
  <si>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</si>
  <si>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</si>
  <si>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</si>
  <si>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</si>
  <si>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</si>
  <si>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</si>
  <si>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</si>
  <si>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</si>
  <si>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</si>
  <si>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</si>
  <si>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</si>
  <si>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</si>
  <si>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</si>
  <si>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</si>
  <si>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</si>
  <si>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</si>
  <si>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</si>
  <si>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</si>
  <si>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</si>
  <si>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</si>
  <si>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</si>
  <si>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</si>
  <si>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</si>
  <si>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</si>
  <si>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</si>
  <si>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</si>
  <si>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</si>
  <si>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</si>
  <si>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</si>
  <si>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</si>
  <si>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</si>
  <si>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</si>
  <si>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</si>
  <si>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</si>
  <si>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</si>
  <si>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</si>
  <si>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</si>
  <si>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</si>
  <si>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</si>
  <si>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</si>
  <si>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</si>
  <si>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</si>
  <si>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</si>
  <si>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</si>
  <si>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</si>
  <si>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</si>
  <si>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</si>
  <si>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</si>
  <si>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</si>
  <si>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</si>
  <si>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</si>
  <si>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</si>
  <si>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</si>
  <si>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</si>
  <si>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</si>
  <si>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</si>
  <si>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</si>
  <si>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</si>
  <si>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</si>
  <si>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</si>
  <si>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</si>
  <si>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</si>
  <si>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</si>
  <si>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</si>
  <si>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</si>
  <si>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</si>
  <si>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</si>
  <si>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</si>
  <si>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</si>
  <si>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</si>
  <si>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</si>
  <si>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</si>
  <si>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</si>
  <si>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</si>
  <si>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</si>
  <si>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</si>
  <si>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</si>
  <si>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</si>
  <si>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</si>
  <si>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</si>
  <si>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</si>
  <si>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</si>
  <si>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</si>
  <si>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</si>
  <si>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</si>
  <si>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</si>
  <si>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</si>
  <si>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</si>
  <si>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</si>
  <si>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</si>
  <si>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</si>
  <si>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</si>
  <si>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</si>
  <si>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</si>
  <si>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</si>
  <si>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</si>
  <si>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</si>
  <si>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</si>
  <si>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</si>
  <si>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</si>
  <si>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</si>
  <si>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</si>
  <si>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</si>
  <si>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</si>
  <si>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</si>
  <si>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</si>
  <si>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</si>
  <si>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</si>
  <si>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</si>
  <si>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</si>
  <si>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</si>
  <si>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</si>
  <si>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</si>
  <si>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</si>
  <si>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</si>
  <si>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</si>
  <si>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</si>
  <si>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</si>
  <si>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</si>
  <si>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</si>
  <si>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</si>
  <si>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</si>
  <si>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</si>
  <si>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</si>
  <si>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</si>
  <si>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</si>
  <si>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</si>
  <si>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</si>
  <si>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</si>
  <si>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</si>
  <si>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</si>
  <si>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</si>
  <si>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</si>
  <si>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</si>
  <si>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</si>
  <si>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</si>
  <si>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</si>
  <si>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</si>
  <si>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</si>
  <si>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</si>
  <si>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</si>
  <si>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</si>
  <si>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</si>
  <si>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</si>
  <si>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</si>
  <si>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</si>
  <si>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</si>
  <si>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</si>
  <si>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</si>
  <si>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</si>
  <si>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</si>
  <si>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</si>
  <si>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</si>
  <si>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</si>
  <si>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</si>
  <si>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</si>
  <si>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</si>
  <si>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</si>
  <si>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</si>
  <si>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</si>
  <si>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</si>
  <si>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</si>
  <si>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</si>
  <si>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</si>
  <si>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</si>
  <si>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</si>
  <si>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</si>
  <si>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</si>
  <si>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</si>
  <si>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</si>
  <si>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</si>
  <si>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</si>
  <si>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</si>
  <si>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</si>
  <si>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</si>
  <si>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</si>
  <si>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</si>
  <si>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</si>
  <si>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</si>
  <si>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</si>
  <si>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</si>
  <si>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</si>
  <si>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</si>
  <si>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</si>
  <si>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</si>
  <si>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</si>
  <si>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</si>
  <si>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</si>
  <si>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</si>
  <si>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</si>
  <si>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</si>
  <si>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</si>
  <si>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</si>
  <si>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</si>
  <si>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</si>
  <si>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</si>
  <si>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</si>
  <si>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</si>
  <si>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</si>
  <si>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</si>
  <si>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</si>
  <si>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</si>
  <si>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</si>
  <si>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</si>
  <si>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</si>
  <si>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</si>
  <si>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</si>
  <si>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</si>
  <si>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</si>
  <si>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</si>
  <si>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</si>
  <si>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</si>
  <si>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</si>
  <si>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</si>
  <si>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</si>
  <si>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</si>
  <si>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</si>
  <si>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</si>
  <si>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</si>
  <si>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</si>
  <si>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</si>
  <si>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</si>
  <si>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</si>
  <si>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</si>
  <si>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</si>
  <si>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</si>
  <si>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</si>
  <si>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</si>
  <si>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</si>
  <si>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</si>
  <si>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</si>
  <si>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</si>
  <si>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</si>
  <si>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</si>
  <si>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</si>
  <si>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</si>
  <si>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</si>
  <si>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</si>
  <si>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</si>
  <si>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</si>
  <si>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</si>
  <si>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</si>
  <si>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</si>
  <si>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</si>
  <si>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</si>
  <si>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</si>
  <si>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</si>
  <si>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</si>
  <si>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</si>
  <si>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</si>
  <si>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</si>
  <si>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</si>
  <si>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</si>
  <si>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</si>
  <si>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</si>
  <si>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</si>
  <si>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</si>
  <si>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</si>
  <si>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</si>
  <si>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</si>
  <si>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</si>
  <si>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</si>
  <si>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</si>
  <si>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</si>
  <si>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</si>
  <si>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</si>
  <si>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</si>
  <si>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</si>
  <si>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</si>
  <si>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</si>
  <si>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</si>
  <si>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</si>
  <si>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</si>
  <si>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</si>
  <si>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</si>
  <si>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</si>
  <si>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</si>
  <si>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</si>
  <si>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</si>
  <si>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</si>
  <si>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</si>
  <si>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</si>
  <si>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</si>
  <si>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</si>
  <si>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</si>
  <si>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</si>
  <si>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</si>
  <si>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</si>
  <si>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</si>
  <si>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</si>
  <si>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</si>
  <si>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</si>
  <si>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</si>
  <si>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</si>
  <si>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</si>
  <si>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</si>
  <si>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</si>
  <si>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</si>
  <si>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</si>
  <si>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</si>
  <si>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</si>
  <si>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</si>
  <si>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</si>
  <si>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</si>
  <si>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</si>
  <si>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</si>
  <si>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</si>
  <si>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</si>
  <si>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</si>
  <si>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</si>
  <si>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</si>
  <si>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</si>
  <si>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</si>
  <si>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</si>
  <si>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</si>
  <si>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</si>
  <si>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</si>
  <si>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</si>
  <si>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</si>
  <si>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</si>
  <si>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</si>
  <si>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</si>
  <si>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</si>
  <si>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</si>
  <si>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</si>
  <si>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</si>
  <si>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</si>
  <si>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</si>
  <si>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</si>
  <si>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</si>
  <si>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</si>
  <si>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</si>
  <si>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</si>
  <si>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</si>
  <si>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</si>
  <si>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</si>
  <si>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</si>
  <si>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</si>
  <si>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</si>
  <si>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</si>
  <si>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</si>
  <si>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</si>
  <si>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</si>
  <si>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</si>
  <si>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</si>
  <si>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</si>
  <si>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</si>
  <si>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</si>
  <si>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</si>
  <si>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</si>
  <si>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</si>
  <si>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</si>
  <si>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</si>
  <si>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</si>
  <si>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</si>
  <si>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</si>
  <si>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</si>
  <si>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</si>
  <si>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</si>
  <si>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</si>
  <si>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</si>
  <si>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</si>
  <si>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</si>
  <si>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</si>
  <si>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</si>
  <si>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</si>
  <si>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</si>
  <si>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</si>
  <si>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</si>
  <si>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</si>
  <si>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</si>
  <si>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</si>
  <si>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</si>
  <si>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</si>
  <si>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</si>
  <si>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</si>
  <si>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</si>
  <si>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</si>
  <si>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</si>
  <si>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</si>
  <si>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</si>
  <si>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</si>
  <si>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</si>
  <si>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</si>
  <si>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</si>
  <si>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</si>
  <si>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</si>
  <si>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</si>
  <si>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</si>
  <si>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</si>
  <si>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</si>
  <si>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</si>
  <si>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</si>
  <si>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</si>
  <si>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</si>
  <si>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</si>
  <si>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</si>
  <si>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</si>
  <si>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</si>
  <si>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</si>
  <si>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</si>
  <si>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</si>
  <si>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</si>
  <si>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</si>
  <si>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</si>
  <si>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</si>
  <si>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</si>
  <si>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</si>
  <si>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</si>
  <si>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</si>
  <si>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</si>
  <si>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</si>
  <si>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</si>
  <si>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</si>
  <si>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</si>
  <si>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</si>
  <si>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</si>
  <si>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</si>
  <si>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</si>
  <si>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</si>
  <si>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</si>
  <si>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</si>
  <si>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</si>
  <si>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</si>
  <si>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</si>
  <si>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</si>
  <si>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</si>
  <si>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</si>
  <si>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</si>
  <si>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</si>
  <si>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</si>
  <si>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</si>
  <si>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</si>
  <si>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</si>
  <si>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</si>
  <si>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</si>
  <si>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</si>
  <si>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</si>
  <si>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</si>
  <si>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</si>
  <si>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</si>
  <si>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</si>
  <si>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</si>
  <si>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</si>
  <si>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</si>
  <si>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</si>
  <si>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</si>
  <si>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</si>
  <si>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</si>
  <si>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</si>
  <si>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</si>
  <si>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</si>
  <si>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</si>
  <si>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</si>
  <si>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</si>
  <si>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</si>
  <si>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</si>
  <si>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</si>
  <si>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</si>
  <si>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</si>
  <si>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</si>
  <si>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</si>
  <si>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</si>
  <si>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</si>
  <si>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</si>
  <si>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</si>
  <si>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</si>
  <si>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</si>
  <si>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</si>
  <si>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</si>
  <si>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</si>
  <si>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</si>
  <si>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</si>
  <si>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</si>
  <si>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</si>
  <si>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</si>
  <si>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</si>
  <si>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</si>
  <si>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</si>
  <si>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</si>
  <si>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</si>
  <si>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</si>
  <si>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</si>
  <si>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</si>
  <si>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</si>
  <si>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</si>
  <si>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</si>
  <si>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</si>
  <si>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</si>
  <si>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</si>
  <si>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</si>
  <si>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</si>
  <si>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</si>
  <si>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</si>
  <si>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</si>
  <si>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</si>
  <si>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</si>
  <si>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</si>
  <si>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</si>
  <si>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</si>
  <si>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</si>
  <si>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</si>
  <si>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</si>
  <si>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</si>
  <si>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</si>
  <si>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</si>
  <si>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</si>
  <si>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</si>
  <si>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</si>
  <si>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</si>
  <si>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</si>
  <si>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</si>
  <si>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</si>
  <si>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</si>
  <si>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</si>
  <si>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</si>
  <si>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</si>
  <si>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</si>
  <si>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</si>
  <si>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</si>
  <si>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</si>
  <si>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</si>
  <si>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</si>
  <si>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</si>
  <si>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</si>
  <si>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</si>
  <si>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</si>
  <si>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</si>
  <si>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</si>
  <si>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</si>
  <si>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</si>
  <si>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</si>
  <si>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</si>
  <si>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</si>
  <si>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</si>
  <si>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</si>
  <si>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</si>
  <si>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</si>
  <si>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</si>
  <si>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</si>
  <si>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</si>
  <si>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</si>
  <si>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</si>
  <si>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</si>
  <si>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</si>
  <si>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</si>
  <si>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</si>
  <si>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</si>
  <si>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</si>
  <si>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</si>
  <si>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</si>
  <si>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</si>
  <si>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</si>
  <si>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</si>
  <si>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</si>
  <si>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</si>
  <si>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</si>
  <si>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</si>
  <si>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</si>
  <si>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</si>
  <si>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</si>
  <si>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</si>
  <si>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</si>
  <si>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</si>
  <si>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</si>
  <si>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</si>
  <si>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</si>
  <si>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</si>
  <si>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</si>
  <si>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</si>
  <si>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</si>
  <si>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</si>
  <si>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</si>
  <si>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</si>
  <si>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</si>
  <si>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</si>
  <si>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</si>
  <si>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</si>
  <si>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</si>
  <si>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</si>
  <si>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</si>
  <si>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</si>
  <si>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</si>
  <si>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</si>
  <si>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</si>
  <si>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</si>
  <si>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</si>
  <si>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</si>
  <si>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</si>
  <si>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</si>
  <si>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</si>
  <si>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</si>
  <si>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</si>
  <si>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</si>
  <si>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</si>
  <si>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</si>
  <si>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</si>
  <si>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</si>
  <si>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</si>
  <si>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</si>
  <si>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</si>
  <si>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</si>
  <si>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</si>
  <si>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</si>
  <si>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</si>
  <si>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</si>
  <si>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</si>
  <si>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</si>
  <si>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</si>
  <si>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</si>
  <si>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</si>
  <si>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</si>
  <si>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</si>
  <si>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</si>
  <si>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</si>
  <si>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</si>
  <si>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</si>
  <si>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</si>
  <si>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</si>
  <si>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</si>
  <si>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</si>
  <si>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</si>
  <si>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</si>
  <si>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</si>
  <si>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</si>
  <si>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</si>
  <si>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</si>
  <si>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</si>
  <si>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</si>
  <si>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</si>
  <si>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</si>
  <si>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</si>
  <si>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</si>
  <si>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</si>
  <si>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</si>
  <si>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</si>
  <si>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</si>
  <si>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</si>
  <si>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</si>
  <si>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</si>
  <si>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</si>
  <si>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</si>
  <si>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</si>
  <si>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</si>
  <si>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</si>
  <si>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</si>
  <si>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</si>
  <si>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</si>
  <si>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</si>
  <si>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</si>
  <si>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</si>
  <si>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</si>
  <si>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</si>
  <si>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</si>
  <si>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</si>
  <si>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</si>
  <si>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</si>
  <si>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</si>
  <si>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</si>
  <si>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</si>
  <si>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</si>
  <si>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</si>
  <si>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</si>
  <si>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</si>
  <si>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</si>
  <si>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</si>
  <si>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</si>
  <si>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</si>
  <si>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</si>
  <si>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</si>
  <si>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</si>
  <si>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</si>
  <si>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</si>
  <si>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</si>
  <si>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</si>
  <si>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</si>
  <si>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</si>
  <si>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</si>
  <si>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</si>
  <si>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</si>
  <si>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</si>
  <si>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</si>
  <si>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</si>
  <si>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</si>
  <si>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</si>
  <si>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</si>
  <si>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</si>
  <si>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</si>
  <si>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</si>
  <si>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</si>
  <si>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</si>
  <si>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</si>
  <si>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</si>
  <si>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</si>
  <si>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</si>
  <si>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</si>
  <si>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</si>
  <si>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</si>
  <si>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</si>
  <si>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</si>
  <si>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</si>
  <si>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</si>
  <si>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</si>
  <si>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</si>
  <si>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</si>
  <si>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</si>
  <si>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</si>
  <si>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</si>
  <si>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</si>
  <si>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</si>
  <si>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</si>
  <si>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</si>
  <si>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</si>
  <si>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</si>
  <si>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</si>
  <si>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</si>
  <si>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</si>
  <si>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</si>
  <si>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</si>
  <si>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</si>
  <si>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</si>
  <si>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</si>
  <si>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</si>
  <si>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</si>
  <si>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</si>
  <si>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</si>
  <si>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</si>
  <si>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</si>
  <si>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</si>
  <si>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</si>
  <si>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</si>
  <si>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</si>
  <si>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</si>
  <si>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</si>
  <si>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</si>
  <si>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</si>
  <si>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</si>
  <si>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</si>
  <si>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</si>
  <si>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</si>
  <si>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</si>
  <si>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</si>
  <si>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</si>
  <si>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</si>
  <si>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</si>
  <si>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</si>
  <si>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</si>
  <si>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</si>
  <si>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</si>
  <si>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</si>
  <si>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</si>
  <si>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</si>
  <si>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</si>
  <si>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</si>
  <si>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</si>
  <si>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</si>
  <si>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</si>
  <si>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</si>
  <si>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</si>
  <si>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</si>
  <si>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</si>
  <si>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</si>
  <si>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</si>
  <si>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</si>
  <si>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</si>
  <si>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</si>
  <si>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</si>
  <si>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</si>
  <si>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</si>
  <si>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</si>
  <si>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</si>
  <si>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</si>
  <si>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</si>
  <si>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</si>
  <si>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</si>
  <si>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</si>
  <si>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</si>
  <si>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</si>
  <si>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</si>
  <si>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</si>
  <si>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</si>
  <si>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</si>
  <si>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</si>
  <si>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</si>
  <si>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</si>
  <si>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</si>
  <si>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</si>
  <si>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</si>
  <si>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</si>
  <si>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</si>
  <si>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</si>
  <si>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</si>
  <si>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</si>
  <si>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</si>
  <si>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</si>
  <si>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</si>
  <si>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</si>
  <si>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</si>
  <si>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</si>
  <si>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</si>
  <si>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</si>
  <si>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</si>
  <si>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</si>
  <si>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</si>
  <si>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</si>
  <si>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</si>
  <si>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</si>
  <si>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</si>
  <si>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</si>
  <si>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</si>
  <si>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</si>
  <si>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</si>
  <si>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</si>
  <si>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</si>
  <si>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</si>
  <si>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</si>
  <si>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</si>
  <si>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</si>
  <si>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</si>
  <si>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</si>
  <si>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</si>
  <si>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</si>
  <si>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</si>
  <si>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</si>
  <si>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</si>
  <si>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</si>
  <si>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</si>
  <si>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</si>
  <si>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</si>
  <si>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</si>
  <si>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</si>
  <si>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</si>
  <si>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</si>
  <si>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</si>
  <si>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</si>
  <si>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</si>
  <si>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</si>
  <si>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</si>
  <si>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</si>
  <si>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</si>
  <si>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</si>
  <si>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</si>
  <si>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</si>
  <si>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</si>
  <si>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</si>
  <si>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</si>
  <si>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</si>
  <si>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</si>
  <si>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</si>
  <si>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</si>
  <si>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</si>
  <si>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</si>
  <si>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</si>
  <si>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</si>
  <si>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</si>
  <si>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</si>
  <si>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</si>
  <si>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</si>
  <si>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</si>
  <si>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</si>
  <si>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</si>
  <si>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</si>
  <si>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</si>
  <si>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</si>
  <si>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</si>
  <si>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</si>
  <si>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</si>
  <si>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</si>
  <si>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</si>
  <si>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</si>
  <si>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</si>
  <si>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</si>
  <si>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</si>
  <si>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</si>
  <si>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</si>
  <si>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</si>
  <si>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</si>
  <si>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</si>
  <si>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</si>
  <si>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</si>
  <si>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</si>
  <si>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</si>
  <si>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</si>
  <si>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</si>
  <si>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</si>
  <si>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</si>
  <si>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</si>
  <si>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</si>
  <si>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</si>
  <si>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</si>
  <si>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</si>
  <si>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</si>
  <si>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</si>
  <si>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</si>
  <si>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</si>
  <si>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</si>
  <si>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</si>
  <si>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</si>
  <si>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</si>
  <si>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</si>
  <si>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</si>
  <si>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</si>
  <si>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</si>
  <si>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</si>
  <si>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</si>
  <si>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</si>
  <si>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</si>
  <si>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</si>
  <si>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</si>
  <si>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</si>
  <si>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</si>
  <si>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</si>
  <si>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</si>
  <si>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</si>
  <si>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</si>
  <si>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</si>
  <si>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</si>
  <si>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</si>
  <si>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</si>
  <si>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</si>
  <si>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</si>
  <si>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</si>
  <si>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</si>
  <si>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</si>
  <si>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</si>
  <si>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</si>
  <si>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</si>
  <si>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</si>
  <si>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</si>
  <si>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</si>
  <si>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</si>
  <si>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</si>
  <si>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</si>
  <si>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</si>
  <si>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</si>
  <si>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</si>
  <si>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</si>
  <si>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</si>
  <si>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</si>
  <si>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</si>
  <si>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</si>
  <si>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</si>
  <si>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</si>
  <si>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</si>
  <si>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</si>
  <si>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</si>
  <si>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</si>
  <si>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</si>
  <si>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</si>
  <si>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</si>
  <si>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</si>
  <si>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</si>
  <si>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</si>
  <si>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</si>
  <si>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</si>
  <si>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</si>
  <si>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</si>
  <si>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</si>
  <si>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</si>
  <si>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</si>
  <si>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</si>
  <si>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</si>
  <si>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</si>
  <si>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</si>
  <si>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</si>
  <si>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</si>
  <si>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</si>
  <si>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</si>
  <si>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</si>
  <si>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</si>
  <si>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</si>
  <si>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</si>
  <si>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</si>
  <si>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</si>
  <si>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</si>
  <si>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</si>
  <si>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</si>
  <si>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</si>
  <si>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</si>
  <si>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</si>
  <si>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</si>
  <si>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</si>
  <si>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</si>
  <si>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</si>
  <si>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</si>
  <si>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</si>
  <si>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</si>
  <si>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</si>
  <si>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</si>
  <si>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</si>
  <si>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</si>
  <si>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</si>
  <si>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</si>
  <si>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</si>
  <si>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</si>
  <si>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</si>
  <si>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</si>
  <si>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</si>
  <si>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</si>
  <si>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</si>
  <si>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</si>
  <si>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</si>
  <si>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</si>
  <si>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</si>
  <si>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</si>
  <si>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</si>
  <si>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</si>
  <si>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</si>
  <si>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</si>
  <si>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</si>
  <si>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</si>
  <si>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</si>
  <si>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</si>
  <si>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</si>
  <si>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</si>
  <si>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</si>
  <si>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</si>
  <si>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</si>
  <si>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</si>
  <si>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</si>
  <si>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</si>
  <si>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</si>
  <si>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</si>
  <si>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</si>
  <si>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</si>
  <si>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</si>
  <si>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</si>
  <si>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</si>
  <si>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</si>
  <si>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</si>
  <si>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</si>
  <si>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</si>
  <si>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</si>
  <si>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</si>
  <si>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</si>
  <si>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</si>
  <si>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</si>
  <si>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</si>
  <si>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</si>
  <si>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</si>
  <si>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</si>
  <si>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</si>
  <si>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</si>
  <si>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</si>
  <si>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</si>
  <si>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</si>
  <si>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</si>
  <si>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</si>
  <si>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</si>
  <si>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</si>
  <si>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</si>
  <si>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</si>
  <si>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</si>
  <si>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</si>
  <si>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</si>
  <si>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</si>
  <si>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</si>
  <si>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</si>
  <si>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</si>
  <si>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</si>
  <si>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</si>
  <si>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</si>
  <si>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</si>
  <si>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</si>
  <si>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</si>
  <si>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</si>
  <si>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</si>
  <si>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</si>
  <si>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</si>
  <si>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</si>
  <si>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</si>
  <si>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</si>
  <si>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</si>
  <si>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</si>
  <si>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</si>
  <si>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</si>
  <si>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</si>
  <si>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</si>
  <si>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</si>
  <si>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</si>
  <si>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</si>
  <si>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</si>
  <si>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</si>
  <si>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</si>
  <si>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</si>
  <si>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</si>
  <si>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</si>
  <si>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</si>
  <si>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</si>
  <si>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</si>
  <si>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</si>
  <si>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</si>
  <si>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</si>
  <si>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</si>
  <si>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</si>
  <si>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</si>
  <si>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</si>
  <si>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</si>
  <si>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</si>
  <si>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</si>
  <si>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</si>
  <si>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</si>
  <si>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</si>
  <si>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</si>
  <si>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</si>
  <si>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</si>
  <si>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</si>
  <si>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</si>
  <si>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</si>
  <si>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</si>
  <si>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</si>
  <si>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</si>
  <si>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</si>
  <si>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</si>
  <si>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</si>
  <si>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</si>
  <si>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</si>
  <si>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</si>
  <si>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</si>
  <si>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</si>
  <si>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</si>
  <si>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</si>
  <si>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</si>
  <si>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</si>
  <si>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</si>
  <si>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</si>
  <si>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</si>
  <si>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</si>
  <si>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</si>
  <si>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</si>
  <si>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</si>
  <si>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</si>
  <si>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</si>
  <si>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</si>
  <si>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</si>
  <si>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</si>
  <si>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</si>
  <si>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</si>
  <si>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</si>
  <si>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</si>
  <si>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</si>
  <si>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</si>
  <si>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</si>
  <si>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</si>
  <si>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</si>
  <si>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</si>
  <si>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</si>
  <si>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</si>
  <si>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</si>
  <si>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</si>
  <si>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</si>
  <si>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</si>
  <si>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</si>
  <si>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</si>
  <si>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</si>
  <si>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</si>
  <si>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</si>
  <si>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</si>
  <si>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</si>
  <si>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</si>
  <si>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</si>
  <si>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</si>
  <si>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</si>
  <si>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</si>
  <si>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</si>
  <si>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</si>
  <si>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</si>
  <si>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</si>
  <si>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</si>
  <si>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</si>
  <si>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</si>
  <si>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</si>
  <si>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</si>
  <si>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</si>
  <si>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</si>
  <si>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</si>
  <si>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</si>
  <si>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</si>
  <si>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</si>
  <si>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</si>
  <si>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</si>
  <si>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</si>
  <si>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</si>
  <si>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</si>
  <si>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</si>
  <si>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</si>
  <si>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</si>
  <si>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</si>
  <si>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</si>
  <si>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</si>
  <si>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</si>
  <si>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</si>
  <si>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</si>
  <si>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</si>
  <si>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</si>
  <si>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</si>
  <si>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</si>
  <si>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</si>
  <si>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</si>
  <si>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</si>
  <si>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</si>
  <si>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</si>
  <si>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</si>
  <si>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</si>
  <si>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</si>
  <si>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</si>
  <si>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</si>
  <si>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</si>
  <si>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</si>
  <si>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</si>
  <si>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</si>
  <si>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</si>
  <si>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</si>
  <si>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</si>
  <si>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</si>
  <si>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</si>
  <si>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</si>
  <si>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</si>
  <si>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</si>
  <si>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</si>
  <si>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</si>
  <si>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</si>
  <si>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</si>
  <si>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</si>
  <si>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</si>
  <si>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</si>
  <si>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</si>
  <si>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</si>
  <si>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</si>
  <si>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</si>
  <si>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</si>
  <si>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</si>
  <si>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</si>
  <si>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</si>
  <si>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</si>
  <si>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</si>
  <si>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</si>
  <si>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</si>
  <si>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</si>
  <si>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</si>
  <si>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</si>
  <si>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</si>
  <si>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</si>
  <si>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</si>
  <si>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</si>
  <si>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</si>
  <si>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</si>
  <si>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</si>
  <si>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</si>
  <si>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</si>
  <si>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</si>
  <si>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</si>
  <si>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</si>
  <si>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</si>
  <si>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</si>
  <si>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</si>
  <si>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</si>
  <si>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</si>
  <si>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</si>
  <si>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</si>
  <si>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</si>
  <si>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</si>
  <si>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</si>
  <si>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</si>
  <si>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</si>
  <si>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</si>
  <si>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</si>
  <si>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</si>
  <si>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</si>
  <si>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</si>
  <si>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</si>
  <si>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</si>
  <si>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</si>
  <si>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</si>
  <si>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</si>
  <si>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</si>
  <si>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</si>
  <si>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</si>
  <si>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</si>
  <si>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</si>
  <si>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</si>
  <si>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</si>
  <si>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</si>
  <si>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</si>
  <si>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</si>
  <si>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</si>
  <si>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</si>
  <si>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</si>
  <si>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</si>
  <si>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</si>
  <si>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</si>
  <si>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</si>
  <si>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</si>
  <si>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</si>
  <si>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</si>
  <si>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</si>
  <si>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</si>
  <si>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</si>
  <si>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</si>
  <si>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</si>
  <si>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</si>
  <si>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</si>
  <si>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</si>
  <si>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</si>
  <si>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</si>
  <si>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</si>
  <si>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</si>
  <si>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</si>
  <si>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</si>
  <si>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</si>
  <si>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</si>
  <si>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</si>
  <si>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</si>
  <si>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</si>
  <si>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</si>
  <si>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</si>
  <si>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</si>
  <si>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</si>
  <si>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</si>
  <si>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</si>
  <si>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</si>
  <si>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</si>
  <si>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</si>
  <si>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</si>
  <si>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</si>
  <si>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</si>
  <si>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</si>
  <si>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</si>
  <si>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</si>
  <si>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</si>
  <si>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</si>
  <si>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</si>
  <si>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</si>
  <si>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</si>
  <si>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</si>
  <si>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</si>
  <si>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</si>
  <si>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</si>
  <si>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</si>
  <si>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</si>
  <si>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</si>
  <si>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</si>
  <si>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</si>
  <si>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</si>
  <si>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</si>
  <si>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</si>
  <si>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</si>
  <si>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</si>
  <si>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</si>
  <si>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</si>
  <si>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</si>
  <si>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</si>
  <si>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</si>
  <si>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</si>
  <si>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</si>
  <si>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</si>
  <si>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</si>
  <si>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</si>
  <si>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</si>
  <si>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</si>
  <si>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</si>
  <si>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</si>
  <si>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</si>
  <si>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</si>
  <si>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</si>
  <si>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</si>
  <si>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</si>
  <si>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</si>
  <si>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</si>
  <si>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</si>
  <si>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</si>
  <si>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</si>
  <si>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</si>
  <si>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</si>
  <si>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</si>
  <si>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</si>
  <si>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</si>
  <si>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</si>
  <si>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</si>
  <si>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</si>
  <si>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</si>
  <si>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</si>
  <si>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</si>
  <si>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</si>
  <si>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</si>
  <si>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</si>
  <si>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</si>
  <si>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</si>
  <si>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</si>
  <si>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</si>
  <si>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</si>
  <si>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</si>
  <si>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</si>
  <si>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</si>
  <si>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</si>
  <si>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</si>
  <si>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</si>
  <si>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</si>
  <si>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</si>
  <si>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</si>
  <si>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</si>
  <si>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</si>
  <si>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</si>
  <si>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</si>
  <si>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</si>
  <si>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</si>
  <si>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</si>
  <si>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</si>
  <si>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</si>
  <si>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</si>
  <si>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</si>
  <si>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</si>
  <si>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</si>
  <si>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</si>
  <si>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</si>
  <si>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</si>
  <si>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</si>
  <si>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</si>
  <si>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</si>
  <si>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</si>
  <si>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</si>
  <si>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</si>
  <si>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</si>
  <si>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</si>
  <si>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</si>
  <si>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</si>
  <si>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</si>
  <si>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</si>
  <si>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</si>
  <si>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</si>
  <si>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</si>
  <si>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</si>
  <si>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</si>
  <si>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</si>
  <si>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</si>
  <si>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</si>
  <si>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</si>
  <si>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</si>
  <si>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</si>
  <si>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</si>
  <si>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</si>
  <si>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</si>
  <si>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</si>
  <si>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</si>
  <si>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</si>
  <si>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</si>
  <si>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</si>
  <si>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</si>
  <si>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</si>
  <si>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</si>
  <si>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</si>
  <si>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</si>
  <si>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</si>
  <si>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</si>
  <si>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</si>
  <si>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</si>
  <si>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</si>
  <si>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</si>
  <si>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</si>
  <si>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</si>
  <si>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</si>
  <si>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</si>
  <si>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</si>
  <si>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</si>
  <si>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</si>
  <si>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</si>
  <si>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</si>
  <si>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</si>
  <si>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</si>
  <si>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</si>
  <si>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</si>
  <si>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</si>
  <si>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</si>
  <si>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</si>
  <si>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</si>
  <si>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</si>
  <si>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</si>
  <si>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</si>
  <si>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</si>
  <si>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</si>
  <si>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</si>
  <si>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</si>
  <si>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</si>
  <si>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</si>
  <si>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</si>
  <si>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</si>
  <si>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</si>
  <si>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</si>
  <si>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</si>
  <si>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</si>
  <si>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</si>
  <si>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</si>
  <si>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</si>
  <si>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</si>
  <si>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</si>
  <si>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</si>
  <si>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</si>
  <si>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</si>
  <si>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</si>
  <si>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</si>
  <si>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</si>
  <si>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</si>
  <si>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</si>
  <si>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</si>
  <si>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</si>
  <si>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</si>
  <si>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</si>
  <si>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</si>
  <si>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</si>
  <si>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</si>
  <si>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</si>
  <si>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</si>
  <si>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</si>
  <si>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</si>
  <si>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</si>
  <si>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</si>
  <si>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</si>
  <si>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</si>
  <si>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</si>
  <si>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</si>
  <si>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</si>
  <si>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</si>
  <si>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</si>
  <si>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</si>
  <si>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</si>
  <si>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</si>
  <si>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</si>
  <si>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</si>
  <si>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</si>
  <si>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</si>
  <si>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</si>
  <si>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</si>
  <si>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</si>
  <si>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</si>
  <si>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</si>
  <si>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</si>
  <si>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</si>
  <si>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</si>
  <si>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</si>
  <si>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</si>
  <si>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</si>
  <si>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</si>
  <si>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</si>
  <si>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</si>
  <si>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</si>
  <si>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</si>
  <si>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</si>
  <si>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</si>
  <si>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</si>
  <si>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</si>
  <si>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</si>
  <si>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</si>
  <si>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</si>
  <si>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</si>
  <si>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</si>
  <si>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</si>
  <si>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</si>
  <si>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</si>
  <si>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</si>
  <si>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</si>
  <si>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</si>
  <si>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</si>
  <si>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</si>
  <si>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</si>
  <si>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</si>
  <si>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</si>
  <si>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</si>
  <si>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</si>
  <si>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</si>
  <si>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</si>
  <si>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</si>
  <si>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</si>
  <si>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</si>
  <si>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</si>
  <si>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</si>
  <si>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</si>
  <si>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</si>
  <si>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</si>
  <si>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</si>
  <si>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</si>
  <si>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</si>
  <si>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</si>
  <si>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</si>
  <si>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</si>
  <si>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</si>
  <si>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</si>
  <si>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</si>
  <si>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</si>
  <si>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</si>
  <si>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</si>
  <si>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</si>
  <si>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</si>
  <si>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</si>
  <si>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</si>
  <si>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</si>
  <si>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</si>
  <si>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</si>
  <si>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</si>
  <si>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</si>
  <si>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</si>
  <si>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</si>
  <si>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</si>
  <si>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</si>
  <si>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</si>
  <si>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</si>
  <si>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</si>
  <si>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</si>
  <si>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</si>
  <si>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</si>
  <si>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</si>
  <si>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</si>
  <si>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</si>
  <si>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</si>
  <si>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</si>
  <si>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</si>
  <si>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</si>
  <si>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</si>
  <si>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</si>
  <si>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</si>
  <si>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</si>
  <si>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</si>
  <si>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</si>
  <si>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</si>
  <si>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</si>
  <si>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</si>
  <si>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</si>
  <si>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</si>
  <si>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</si>
  <si>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</si>
  <si>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</si>
  <si>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</si>
  <si>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</si>
  <si>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</si>
  <si>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</si>
  <si>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</si>
  <si>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</si>
  <si>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</si>
  <si>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</si>
  <si>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</si>
  <si>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</si>
  <si>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</si>
  <si>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</si>
  <si>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</si>
  <si>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</si>
  <si>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</si>
  <si>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</si>
  <si>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</si>
  <si>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</si>
  <si>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</si>
  <si>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</si>
  <si>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</si>
  <si>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</si>
  <si>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</si>
  <si>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</si>
  <si>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</si>
  <si>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</si>
  <si>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</si>
  <si>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</si>
  <si>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</si>
  <si>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</si>
  <si>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</si>
  <si>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</si>
  <si>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</si>
  <si>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</si>
  <si>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</si>
  <si>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</si>
  <si>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</si>
  <si>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</si>
  <si>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</si>
  <si>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</si>
  <si>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</si>
  <si>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</si>
  <si>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</si>
  <si>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</si>
  <si>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</si>
  <si>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</si>
  <si>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</si>
  <si>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</si>
  <si>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</si>
  <si>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</si>
  <si>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</si>
  <si>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</si>
  <si>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</si>
  <si>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</si>
  <si>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</si>
  <si>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</si>
  <si>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</si>
  <si>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</si>
  <si>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</si>
  <si>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</si>
  <si>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</si>
  <si>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</si>
  <si>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</si>
  <si>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</si>
  <si>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</si>
  <si>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</si>
  <si>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</si>
  <si>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</si>
  <si>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</si>
  <si>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</si>
  <si>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</si>
  <si>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</si>
  <si>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</si>
  <si>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</si>
  <si>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</si>
  <si>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</si>
  <si>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</si>
  <si>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</si>
  <si>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</si>
  <si>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</si>
  <si>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</si>
  <si>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</si>
  <si>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</si>
  <si>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</si>
  <si>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</si>
  <si>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</si>
  <si>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</si>
  <si>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</si>
  <si>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</si>
  <si>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</si>
  <si>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</si>
  <si>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</si>
  <si>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</si>
  <si>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</si>
  <si>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</si>
  <si>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</si>
  <si>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</si>
  <si>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</si>
  <si>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</si>
  <si>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</si>
  <si>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</si>
  <si>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</si>
  <si>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</si>
  <si>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</si>
  <si>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</si>
  <si>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</si>
  <si>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</si>
  <si>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</si>
  <si>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</si>
  <si>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</si>
  <si>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</si>
  <si>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</si>
  <si>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</si>
  <si>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</si>
  <si>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</si>
  <si>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</si>
  <si>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</si>
  <si>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</si>
  <si>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</si>
  <si>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</si>
  <si>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</si>
  <si>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</si>
  <si>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</si>
  <si>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</si>
  <si>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</si>
  <si>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</si>
  <si>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</si>
  <si>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</si>
  <si>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</si>
  <si>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</si>
  <si>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</si>
  <si>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</si>
  <si>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</si>
  <si>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</si>
  <si>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</si>
  <si>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</si>
  <si>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</si>
  <si>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</si>
  <si>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</si>
  <si>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</si>
  <si>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</si>
  <si>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</si>
  <si>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</si>
  <si>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</si>
  <si>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</si>
  <si>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</si>
  <si>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</si>
  <si>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</si>
  <si>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</si>
  <si>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</si>
  <si>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</si>
  <si>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</si>
  <si>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</si>
  <si>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</si>
  <si>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</si>
  <si>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</si>
  <si>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</si>
  <si>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</si>
  <si>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</si>
  <si>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</si>
  <si>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</si>
  <si>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</si>
  <si>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</si>
  <si>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</si>
  <si>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</si>
  <si>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</si>
  <si>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</si>
  <si>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</si>
  <si>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</si>
  <si>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</si>
  <si>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</si>
  <si>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</si>
  <si>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</si>
  <si>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</si>
  <si>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</si>
  <si>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</si>
  <si>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</si>
  <si>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</si>
  <si>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</si>
  <si>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</si>
  <si>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</si>
  <si>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</si>
  <si>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</si>
  <si>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</si>
  <si>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</si>
  <si>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</si>
  <si>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</si>
  <si>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</si>
  <si>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</si>
  <si>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</si>
  <si>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</si>
  <si>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</si>
  <si>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</si>
  <si>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</si>
  <si>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</si>
  <si>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</si>
  <si>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</si>
  <si>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</si>
  <si>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</si>
  <si>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</si>
  <si>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</si>
  <si>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</si>
  <si>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</si>
  <si>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</si>
  <si>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</si>
  <si>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</si>
  <si>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</si>
  <si>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</si>
  <si>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</si>
  <si>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</si>
  <si>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</si>
  <si>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</si>
  <si>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</si>
  <si>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</si>
  <si>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</si>
  <si>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</si>
  <si>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</si>
  <si>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</si>
  <si>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</si>
  <si>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</si>
  <si>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</si>
  <si>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</si>
  <si>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</si>
  <si>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</si>
  <si>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</si>
  <si>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</si>
  <si>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</si>
  <si>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</si>
  <si>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</si>
  <si>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</si>
  <si>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</si>
  <si>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</si>
  <si>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</si>
  <si>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</si>
  <si>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</si>
  <si>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</si>
  <si>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</si>
  <si>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</si>
  <si>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</si>
  <si>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</si>
  <si>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</si>
  <si>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</si>
  <si>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</si>
  <si>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</si>
  <si>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</si>
  <si>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</si>
  <si>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</si>
  <si>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</si>
  <si>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</si>
  <si>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</si>
  <si>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</si>
  <si>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</si>
  <si>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</si>
  <si>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</si>
  <si>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</si>
  <si>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</si>
  <si>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</si>
  <si>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</si>
  <si>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</si>
  <si>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</si>
  <si>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</si>
  <si>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</si>
  <si>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</si>
  <si>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</si>
  <si>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</si>
  <si>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</si>
  <si>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</si>
  <si>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</si>
  <si>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</si>
  <si>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</si>
  <si>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</si>
  <si>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</si>
  <si>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</si>
  <si>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</si>
  <si>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</si>
  <si>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</si>
  <si>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</si>
  <si>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</si>
  <si>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</si>
  <si>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</si>
  <si>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</si>
  <si>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</si>
  <si>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</si>
  <si>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</si>
  <si>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</si>
  <si>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</si>
  <si>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</si>
  <si>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</si>
  <si>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</si>
  <si>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</si>
  <si>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</si>
  <si>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</si>
  <si>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</si>
  <si>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</si>
  <si>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</si>
  <si>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</si>
  <si>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</si>
  <si>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</si>
  <si>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</si>
  <si>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</si>
  <si>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</si>
  <si>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</si>
  <si>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</si>
  <si>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</si>
  <si>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</si>
  <si>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</si>
  <si>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</si>
  <si>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</si>
  <si>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</si>
  <si>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</si>
  <si>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</si>
  <si>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</si>
  <si>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</si>
  <si>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</si>
  <si>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</si>
  <si>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</si>
  <si>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</si>
  <si>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</si>
  <si>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</si>
  <si>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</si>
  <si>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</si>
  <si>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</si>
  <si>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</si>
  <si>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</si>
  <si>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</si>
  <si>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</si>
  <si>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</si>
  <si>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</si>
  <si>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</si>
  <si>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</si>
  <si>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</si>
  <si>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</si>
  <si>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</si>
  <si>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</si>
  <si>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</si>
  <si>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</si>
  <si>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</si>
  <si>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</si>
  <si>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</si>
  <si>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</si>
  <si>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</si>
  <si>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</si>
  <si>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</si>
  <si>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</si>
  <si>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</si>
  <si>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</si>
  <si>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</si>
  <si>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</si>
  <si>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</si>
  <si>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</si>
  <si>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</si>
  <si>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</si>
  <si>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</si>
  <si>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</si>
  <si>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</si>
  <si>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</si>
  <si>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</si>
  <si>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</si>
  <si>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</si>
  <si>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</si>
  <si>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</si>
  <si>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</si>
  <si>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</si>
  <si>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</si>
  <si>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</si>
  <si>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</si>
  <si>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</si>
  <si>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</si>
  <si>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</si>
  <si>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</si>
  <si>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</si>
  <si>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</si>
  <si>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</si>
  <si>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</si>
  <si>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</si>
  <si>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</si>
  <si>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</si>
  <si>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</si>
  <si>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</si>
  <si>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</si>
  <si>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</si>
  <si>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</si>
  <si>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</si>
  <si>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</si>
  <si>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</si>
  <si>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</si>
  <si>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</si>
  <si>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</si>
  <si>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</si>
  <si>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</si>
  <si>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</si>
  <si>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</si>
  <si>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</si>
  <si>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</si>
  <si>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</si>
  <si>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</si>
  <si>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</si>
  <si>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</si>
  <si>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</si>
  <si>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</si>
  <si>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</si>
  <si>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</si>
  <si>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</si>
  <si>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</si>
  <si>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</si>
  <si>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</si>
  <si>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</si>
  <si>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</si>
  <si>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</si>
  <si>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</si>
  <si>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</si>
  <si>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</si>
  <si>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</si>
  <si>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</si>
  <si>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</si>
  <si>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</si>
  <si>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</si>
  <si>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</si>
  <si>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</si>
  <si>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</si>
  <si>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</si>
  <si>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</si>
  <si>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</si>
  <si>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</si>
  <si>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</si>
  <si>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</si>
  <si>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</si>
  <si>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</si>
  <si>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</si>
  <si>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</si>
  <si>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</si>
  <si>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</si>
  <si>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</si>
  <si>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</si>
  <si>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</si>
  <si>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</si>
  <si>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</si>
  <si>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</si>
  <si>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</si>
  <si>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</si>
  <si>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</si>
  <si>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</si>
  <si>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</si>
  <si>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</si>
  <si>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</si>
  <si>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</si>
  <si>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</si>
  <si>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</si>
  <si>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</si>
  <si>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</si>
  <si>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</si>
  <si>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</si>
  <si>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</si>
  <si>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</si>
  <si>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</si>
  <si>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</si>
  <si>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</si>
  <si>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</si>
  <si>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</si>
  <si>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</si>
  <si>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</si>
  <si>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</si>
  <si>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</si>
  <si>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</si>
  <si>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</si>
  <si>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</si>
  <si>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</si>
  <si>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</si>
  <si>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</si>
  <si>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</si>
  <si>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</si>
  <si>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</si>
  <si>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</si>
  <si>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</si>
  <si>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</si>
  <si>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</si>
  <si>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</si>
  <si>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</si>
  <si>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</si>
  <si>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</si>
  <si>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</si>
  <si>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</si>
  <si>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</si>
  <si>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</si>
  <si>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</si>
  <si>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</si>
  <si>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</si>
  <si>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</si>
  <si>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</si>
  <si>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</si>
  <si>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</si>
  <si>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</si>
  <si>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</si>
  <si>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</si>
  <si>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</si>
  <si>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</si>
  <si>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</si>
  <si>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</si>
  <si>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</si>
  <si>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</si>
  <si>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</si>
  <si>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</si>
  <si>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</si>
  <si>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</si>
  <si>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</si>
  <si>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</si>
  <si>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</si>
  <si>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</si>
  <si>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</si>
  <si>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</si>
  <si>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</si>
  <si>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</si>
  <si>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</si>
  <si>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</si>
  <si>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</si>
  <si>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</si>
  <si>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</si>
  <si>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</si>
  <si>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</si>
  <si>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</si>
  <si>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</si>
  <si>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</si>
  <si>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</si>
  <si>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</si>
  <si>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</si>
  <si>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</si>
  <si>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</si>
  <si>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</si>
  <si>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</si>
  <si>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</si>
  <si>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</si>
  <si>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</si>
  <si>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</si>
  <si>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</si>
  <si>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</si>
  <si>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</si>
  <si>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</si>
  <si>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</si>
  <si>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</si>
  <si>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</si>
  <si>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</si>
  <si>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</si>
  <si>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</si>
  <si>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</si>
  <si>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</si>
  <si>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</si>
  <si>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</si>
  <si>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</si>
  <si>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</si>
  <si>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</si>
  <si>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</si>
  <si>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</si>
  <si>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</si>
  <si>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</si>
  <si>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</si>
  <si>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</si>
  <si>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</si>
  <si>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</si>
  <si>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</si>
  <si>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</si>
  <si>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</si>
  <si>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</si>
  <si>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</si>
  <si>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</si>
  <si>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</si>
  <si>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</si>
  <si>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</si>
  <si>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</si>
  <si>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</si>
  <si>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</si>
  <si>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</si>
  <si>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</si>
  <si>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</si>
  <si>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</si>
  <si>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</si>
  <si>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</si>
  <si>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</si>
  <si>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</si>
  <si>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</si>
  <si>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</si>
  <si>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</si>
  <si>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</si>
  <si>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</si>
  <si>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</si>
  <si>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</si>
  <si>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</si>
  <si>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</si>
  <si>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</si>
  <si>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</si>
  <si>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</si>
  <si>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</si>
  <si>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</si>
  <si>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</si>
  <si>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</si>
  <si>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</si>
  <si>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</si>
  <si>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</si>
  <si>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</si>
  <si>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</si>
  <si>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</si>
  <si>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</si>
  <si>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</si>
  <si>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</si>
  <si>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</si>
  <si>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</si>
  <si>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</si>
  <si>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</si>
  <si>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</si>
  <si>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</si>
  <si>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</si>
  <si>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</si>
  <si>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</si>
  <si>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</si>
  <si>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</si>
  <si>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</si>
  <si>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</si>
  <si>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</si>
  <si>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</si>
  <si>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</si>
  <si>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</si>
  <si>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</si>
  <si>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</si>
  <si>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</si>
  <si>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</si>
  <si>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</si>
  <si>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</si>
  <si>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</si>
  <si>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</si>
  <si>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</si>
  <si>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</si>
  <si>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</si>
  <si>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</si>
  <si>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</si>
  <si>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</si>
  <si>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</si>
  <si>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</si>
  <si>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</si>
  <si>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</si>
  <si>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</si>
  <si>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</si>
  <si>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</si>
  <si>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</si>
  <si>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</si>
  <si>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</si>
  <si>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</si>
  <si>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</si>
  <si>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</si>
  <si>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</si>
  <si>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</si>
  <si>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</si>
  <si>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</si>
  <si>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</si>
  <si>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</si>
  <si>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</si>
  <si>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</si>
  <si>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</si>
  <si>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</si>
  <si>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</si>
  <si>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</si>
  <si>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</si>
  <si>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</si>
  <si>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</si>
  <si>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</si>
  <si>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</si>
  <si>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</si>
  <si>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</si>
  <si>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</si>
  <si>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</si>
  <si>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</si>
  <si>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</si>
  <si>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</si>
  <si>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</si>
  <si>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</si>
  <si>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</si>
  <si>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</si>
  <si>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</si>
  <si>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</si>
  <si>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</si>
  <si>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</si>
  <si>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</si>
  <si>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</si>
  <si>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</si>
  <si>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</si>
  <si>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</si>
  <si>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</si>
  <si>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</si>
  <si>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</si>
  <si>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</si>
  <si>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</si>
  <si>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</si>
  <si>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</si>
  <si>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</si>
  <si>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</si>
  <si>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</si>
  <si>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</si>
  <si>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</si>
  <si>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</si>
  <si>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</si>
  <si>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</si>
  <si>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</si>
  <si>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</si>
  <si>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</si>
  <si>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</si>
  <si>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</si>
  <si>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</si>
  <si>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</si>
  <si>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</si>
  <si>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</si>
  <si>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</si>
  <si>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</si>
  <si>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</si>
  <si>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</si>
  <si>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</si>
  <si>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</si>
  <si>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</si>
  <si>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</si>
  <si>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</si>
  <si>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</si>
  <si>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</si>
  <si>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</si>
  <si>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</si>
  <si>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</si>
  <si>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</si>
  <si>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</si>
  <si>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</si>
  <si>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</si>
  <si>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</si>
  <si>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</si>
  <si>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</si>
  <si>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</si>
  <si>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</si>
  <si>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</si>
  <si>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</si>
  <si>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</si>
  <si>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</si>
  <si>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</si>
  <si>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</si>
  <si>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</si>
  <si>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</si>
  <si>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</si>
  <si>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</si>
  <si>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</si>
  <si>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</si>
  <si>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</si>
  <si>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</si>
  <si>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</si>
  <si>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</si>
  <si>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</si>
  <si>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</si>
  <si>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</si>
  <si>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</si>
  <si>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</si>
  <si>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</si>
  <si>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</si>
  <si>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</si>
  <si>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</si>
  <si>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</si>
  <si>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</si>
  <si>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</si>
  <si>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</si>
  <si>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</si>
  <si>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</si>
  <si>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</si>
  <si>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</si>
  <si>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</si>
  <si>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</si>
  <si>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</si>
  <si>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</si>
  <si>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</si>
  <si>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</si>
  <si>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</si>
  <si>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</si>
  <si>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</si>
  <si>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</si>
  <si>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</si>
  <si>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</si>
  <si>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</si>
  <si>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</si>
  <si>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</si>
  <si>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</si>
  <si>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</si>
  <si>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</si>
  <si>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</si>
  <si>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</si>
  <si>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</si>
  <si>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</si>
  <si>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</si>
  <si>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</si>
  <si>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</si>
  <si>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</si>
  <si>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</si>
  <si>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</si>
  <si>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</si>
  <si>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</si>
  <si>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</si>
  <si>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</si>
  <si>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</si>
  <si>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</si>
  <si>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</si>
  <si>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</si>
  <si>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</si>
  <si>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</si>
  <si>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</si>
  <si>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</si>
  <si>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</si>
  <si>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</si>
  <si>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</si>
  <si>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</si>
  <si>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</si>
  <si>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</si>
  <si>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</si>
  <si>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</si>
  <si>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</si>
  <si>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</si>
  <si>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</si>
  <si>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</si>
  <si>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</si>
  <si>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</si>
  <si>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</si>
  <si>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</si>
  <si>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</si>
  <si>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</si>
  <si>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</si>
  <si>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</si>
  <si>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</si>
  <si>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</si>
  <si>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</si>
  <si>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</si>
  <si>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</si>
  <si>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</si>
  <si>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</si>
  <si>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</si>
  <si>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</si>
  <si>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</si>
  <si>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</si>
  <si>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</si>
  <si>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</si>
  <si>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</si>
  <si>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</si>
  <si>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</si>
  <si>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</si>
  <si>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</si>
  <si>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</si>
  <si>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</si>
  <si>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</si>
  <si>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</si>
  <si>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</si>
  <si>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</si>
  <si>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</si>
  <si>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</si>
  <si>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</si>
  <si>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</si>
  <si>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</si>
  <si>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</si>
  <si>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</si>
  <si>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</si>
  <si>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</si>
  <si>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</si>
  <si>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</si>
  <si>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</si>
  <si>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</si>
  <si>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</si>
  <si>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</si>
  <si>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</si>
  <si>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</si>
  <si>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</si>
  <si>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</si>
  <si>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</si>
  <si>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</si>
  <si>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</si>
  <si>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</si>
  <si>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</si>
  <si>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</si>
  <si>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</si>
  <si>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</si>
  <si>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</si>
  <si>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</si>
  <si>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</si>
  <si>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</si>
  <si>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</si>
  <si>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</si>
  <si>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</si>
  <si>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</si>
  <si>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</si>
  <si>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</si>
  <si>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</si>
  <si>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</si>
  <si>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</si>
  <si>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</si>
  <si>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</si>
  <si>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</si>
  <si>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</si>
  <si>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</si>
  <si>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</si>
  <si>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</si>
  <si>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</si>
  <si>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</si>
  <si>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</si>
  <si>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</si>
  <si>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</si>
  <si>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</si>
  <si>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</si>
  <si>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</si>
  <si>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</si>
  <si>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</si>
  <si>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</si>
  <si>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</si>
  <si>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</si>
  <si>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</si>
  <si>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</si>
  <si>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</si>
  <si>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</si>
  <si>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</si>
  <si>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</si>
  <si>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</si>
  <si>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</si>
  <si>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</si>
  <si>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</si>
  <si>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</si>
  <si>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</si>
  <si>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</si>
  <si>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</si>
  <si>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</si>
  <si>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</si>
  <si>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</si>
  <si>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</si>
  <si>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</si>
  <si>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</si>
  <si>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</si>
  <si>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</si>
  <si>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</si>
  <si>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</si>
  <si>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</si>
  <si>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</si>
  <si>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</si>
  <si>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</si>
  <si>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</si>
  <si>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</si>
  <si>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</si>
  <si>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</si>
  <si>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</si>
  <si>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</si>
  <si>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</si>
  <si>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</si>
  <si>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</si>
  <si>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</si>
  <si>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</si>
  <si>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</si>
  <si>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</si>
  <si>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</si>
  <si>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</si>
  <si>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</si>
  <si>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</si>
  <si>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</si>
  <si>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</si>
  <si>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</si>
  <si>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</si>
  <si>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</si>
  <si>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</si>
  <si>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</si>
  <si>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</si>
  <si>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</si>
  <si>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</si>
  <si>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</si>
  <si>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</si>
  <si>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</si>
  <si>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</si>
  <si>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</si>
  <si>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</si>
  <si>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</si>
  <si>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</si>
  <si>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</si>
  <si>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</si>
  <si>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</si>
  <si>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</si>
  <si>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</si>
  <si>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</si>
  <si>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</si>
  <si>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</si>
  <si>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</si>
  <si>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</si>
  <si>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</si>
  <si>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</si>
  <si>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</si>
  <si>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</si>
  <si>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</si>
  <si>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</si>
  <si>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</si>
  <si>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</si>
  <si>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</si>
  <si>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</si>
  <si>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</si>
  <si>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</si>
  <si>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</si>
  <si>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</si>
  <si>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</si>
  <si>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</si>
  <si>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</si>
  <si>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</si>
  <si>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</si>
  <si>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</si>
  <si>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</si>
  <si>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</si>
  <si>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</si>
  <si>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</si>
  <si>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</si>
  <si>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</si>
  <si>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</si>
  <si>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</si>
  <si>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</si>
  <si>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</si>
  <si>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</si>
  <si>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</si>
  <si>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</si>
  <si>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</si>
  <si>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</si>
  <si>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</si>
  <si>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</si>
  <si>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</si>
  <si>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</si>
  <si>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</si>
  <si>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</si>
  <si>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</si>
  <si>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</si>
  <si>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</si>
  <si>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</si>
  <si>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</si>
  <si>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</si>
  <si>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</si>
  <si>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</si>
  <si>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</si>
  <si>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</si>
  <si>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</si>
  <si>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</si>
  <si>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</si>
  <si>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</si>
  <si>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</si>
  <si>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</si>
  <si>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</si>
  <si>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</si>
  <si>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</si>
  <si>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</si>
  <si>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</si>
  <si>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</si>
  <si>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</si>
  <si>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</si>
  <si>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</si>
  <si>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</si>
  <si>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</si>
  <si>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</si>
  <si>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</si>
  <si>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</si>
  <si>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</si>
  <si>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</si>
  <si>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</si>
  <si>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</si>
  <si>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</si>
  <si>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</si>
  <si>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</si>
  <si>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</si>
  <si>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</si>
  <si>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</si>
  <si>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</si>
  <si>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</si>
  <si>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</si>
  <si>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</si>
  <si>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</si>
  <si>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</si>
  <si>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</si>
  <si>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</si>
  <si>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</si>
  <si>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</si>
  <si>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</si>
  <si>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</si>
  <si>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</si>
  <si>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</si>
  <si>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</si>
  <si>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</si>
  <si>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</si>
  <si>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</si>
  <si>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</si>
  <si>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</si>
  <si>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</si>
  <si>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</si>
  <si>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</si>
  <si>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</si>
  <si>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</si>
  <si>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</si>
  <si>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</si>
  <si>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</si>
  <si>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</si>
  <si>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</si>
  <si>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</si>
  <si>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</si>
  <si>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</si>
  <si>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</si>
  <si>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</si>
  <si>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</si>
  <si>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</si>
  <si>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</si>
  <si>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</si>
  <si>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</si>
  <si>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</si>
  <si>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</si>
  <si>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</si>
  <si>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</si>
  <si>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</si>
  <si>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</si>
  <si>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</si>
  <si>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</si>
  <si>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</si>
  <si>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</si>
  <si>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</si>
  <si>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</si>
  <si>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</si>
  <si>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</si>
  <si>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</si>
  <si>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</si>
  <si>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</si>
  <si>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</si>
  <si>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</si>
  <si>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</si>
  <si>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</si>
  <si>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</si>
  <si>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</si>
  <si>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</si>
  <si>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</si>
  <si>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</si>
  <si>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</si>
  <si>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</si>
  <si>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</si>
  <si>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</si>
  <si>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</si>
  <si>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</si>
  <si>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</si>
  <si>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</si>
  <si>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</si>
  <si>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</si>
  <si>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</si>
  <si>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</si>
  <si>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</si>
  <si>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</si>
  <si>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</si>
  <si>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</si>
  <si>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</si>
  <si>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</si>
  <si>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</si>
  <si>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</si>
  <si>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</si>
  <si>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</si>
  <si>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</si>
  <si>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</si>
  <si>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</si>
  <si>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</si>
  <si>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</si>
  <si>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</si>
  <si>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</si>
  <si>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</si>
  <si>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</si>
  <si>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</si>
  <si>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</si>
  <si>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</si>
  <si>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</si>
  <si>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</si>
  <si>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</si>
  <si>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</si>
  <si>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</si>
  <si>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</si>
  <si>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</si>
  <si>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</si>
  <si>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</si>
  <si>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</si>
  <si>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</si>
  <si>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</si>
  <si>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</si>
  <si>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</si>
  <si>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</si>
  <si>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</si>
  <si>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</si>
  <si>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</si>
  <si>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</si>
  <si>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</si>
  <si>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</si>
  <si>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</si>
  <si>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</si>
  <si>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</si>
  <si>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</si>
  <si>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</si>
  <si>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</si>
  <si>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</si>
  <si>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</si>
  <si>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</si>
  <si>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</si>
  <si>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</si>
  <si>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</si>
  <si>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</si>
  <si>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</si>
  <si>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</si>
  <si>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</si>
  <si>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</si>
  <si>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</si>
  <si>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</si>
  <si>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</si>
  <si>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</si>
  <si>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</si>
  <si>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</si>
  <si>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</si>
  <si>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</si>
  <si>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</si>
  <si>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</si>
  <si>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</si>
  <si>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</si>
  <si>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</si>
  <si>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</si>
  <si>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</si>
  <si>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</si>
  <si>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</si>
  <si>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</si>
  <si>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</si>
  <si>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</si>
  <si>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</si>
  <si>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</si>
  <si>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</si>
  <si>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</si>
  <si>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</si>
  <si>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</si>
  <si>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</si>
  <si>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</si>
  <si>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</si>
  <si>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</si>
  <si>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</si>
  <si>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</si>
  <si>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</si>
  <si>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</si>
  <si>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</si>
  <si>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</si>
  <si>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</si>
  <si>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</si>
  <si>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</si>
  <si>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</si>
  <si>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</si>
  <si>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</si>
  <si>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</si>
  <si>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</si>
  <si>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</si>
  <si>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</si>
  <si>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</si>
  <si>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</si>
  <si>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</si>
  <si>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</si>
  <si>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</si>
  <si>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</si>
  <si>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</si>
  <si>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</si>
  <si>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</si>
  <si>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</si>
  <si>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</si>
  <si>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</si>
  <si>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</si>
  <si>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</si>
  <si>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</si>
  <si>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</si>
  <si>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</si>
  <si>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</si>
  <si>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</si>
  <si>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</si>
  <si>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</si>
  <si>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</si>
  <si>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</si>
  <si>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</si>
  <si>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</si>
  <si>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</si>
  <si>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</si>
  <si>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</si>
  <si>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</si>
  <si>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</si>
  <si>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</si>
  <si>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</si>
  <si>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</si>
  <si>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</si>
  <si>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</si>
  <si>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</si>
  <si>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</si>
  <si>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</si>
  <si>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</si>
  <si>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</si>
  <si>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</si>
  <si>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</si>
  <si>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</si>
  <si>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</si>
  <si>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</si>
  <si>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</si>
  <si>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</si>
  <si>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</si>
  <si>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</si>
  <si>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</si>
  <si>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</si>
  <si>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</si>
  <si>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</si>
  <si>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</si>
  <si>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</si>
  <si>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</si>
  <si>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</si>
  <si>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</si>
  <si>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</si>
  <si>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</si>
  <si>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</si>
  <si>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</si>
  <si>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</si>
  <si>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</si>
  <si>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</si>
  <si>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</si>
  <si>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</si>
  <si>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</si>
  <si>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</si>
  <si>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</si>
  <si>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</si>
  <si>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</si>
  <si>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</si>
  <si>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</si>
  <si>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</si>
  <si>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</si>
  <si>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</si>
  <si>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</si>
  <si>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</si>
  <si>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</si>
  <si>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</si>
  <si>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</si>
  <si>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</si>
  <si>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</si>
  <si>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</si>
  <si>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</si>
  <si>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</si>
  <si>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</si>
  <si>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</si>
  <si>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</si>
  <si>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</si>
  <si>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</si>
  <si>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</si>
  <si>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</si>
  <si>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</si>
  <si>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</si>
  <si>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</si>
  <si>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</si>
  <si>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</si>
  <si>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</si>
  <si>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</si>
  <si>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</si>
  <si>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</si>
  <si>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</si>
  <si>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</si>
  <si>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</si>
  <si>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</si>
  <si>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</si>
  <si>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</si>
  <si>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</si>
  <si>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</si>
  <si>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</si>
  <si>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</si>
  <si>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</si>
  <si>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</si>
  <si>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</si>
  <si>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</si>
  <si>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</si>
  <si>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</si>
  <si>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</si>
  <si>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</si>
  <si>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</si>
  <si>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</si>
  <si>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</si>
  <si>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</si>
  <si>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</si>
  <si>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</si>
  <si>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</si>
  <si>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</si>
  <si>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</si>
  <si>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</si>
  <si>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</si>
  <si>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</si>
  <si>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</si>
  <si>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</si>
  <si>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</si>
  <si>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</si>
  <si>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</si>
  <si>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</si>
  <si>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</si>
  <si>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</si>
  <si>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</si>
  <si>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</si>
  <si>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</si>
  <si>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</si>
  <si>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</si>
  <si>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</si>
  <si>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</si>
  <si>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</si>
  <si>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</si>
  <si>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</si>
  <si>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</si>
  <si>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</si>
  <si>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</si>
  <si>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</si>
  <si>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</si>
  <si>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</si>
  <si>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</si>
  <si>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</si>
  <si>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</si>
  <si>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</si>
  <si>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</si>
  <si>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</si>
  <si>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</si>
  <si>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</si>
  <si>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</si>
  <si>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</si>
  <si>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</si>
  <si>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</si>
  <si>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</si>
  <si>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</si>
  <si>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</si>
  <si>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</si>
  <si>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</si>
  <si>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</si>
  <si>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</si>
  <si>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</si>
  <si>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</si>
  <si>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</si>
  <si>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</si>
  <si>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</si>
  <si>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</si>
  <si>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</si>
  <si>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</si>
  <si>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</si>
  <si>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</si>
  <si>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</si>
  <si>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</si>
  <si>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</si>
  <si>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</si>
  <si>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</si>
  <si>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</si>
  <si>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</si>
  <si>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</si>
  <si>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</si>
  <si>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</si>
  <si>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</si>
  <si>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</si>
  <si>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</si>
  <si>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</si>
  <si>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</si>
  <si>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</si>
  <si>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</si>
  <si>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</si>
  <si>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</si>
  <si>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</si>
  <si>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</si>
  <si>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</si>
  <si>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</si>
  <si>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</si>
  <si>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</si>
  <si>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</si>
  <si>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</si>
  <si>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</si>
  <si>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</si>
  <si>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</si>
  <si>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</si>
  <si>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</si>
  <si>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</si>
  <si>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</si>
  <si>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</si>
  <si>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</si>
  <si>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</si>
  <si>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</si>
  <si>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</si>
  <si>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</si>
  <si>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</si>
  <si>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</si>
  <si>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</si>
  <si>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</si>
  <si>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</si>
  <si>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</si>
  <si>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</si>
  <si>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</si>
  <si>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</si>
  <si>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</si>
  <si>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</si>
  <si>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</si>
  <si>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</si>
  <si>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</si>
  <si>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</si>
  <si>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</si>
  <si>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</si>
  <si>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</si>
  <si>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</si>
  <si>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</si>
  <si>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</si>
  <si>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</si>
  <si>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</si>
  <si>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</si>
  <si>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</si>
  <si>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</si>
  <si>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</si>
  <si>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</si>
  <si>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</si>
  <si>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</si>
  <si>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</si>
  <si>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</si>
  <si>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</si>
  <si>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</si>
  <si>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</si>
  <si>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</si>
  <si>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</si>
  <si>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</si>
  <si>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</si>
  <si>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</si>
  <si>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</si>
  <si>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</si>
  <si>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</si>
  <si>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</si>
  <si>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</si>
  <si>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</si>
  <si>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</si>
  <si>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</si>
  <si>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</si>
  <si>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</si>
  <si>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</si>
  <si>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</si>
  <si>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</si>
  <si>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</si>
  <si>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</si>
  <si>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</si>
  <si>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</si>
  <si>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</si>
  <si>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</si>
  <si>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</si>
  <si>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</si>
  <si>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</si>
  <si>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</si>
  <si>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</si>
  <si>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</si>
  <si>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</si>
  <si>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</si>
  <si>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</si>
  <si>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</si>
  <si>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</si>
  <si>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</si>
  <si>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</si>
  <si>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</si>
  <si>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</si>
  <si>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</si>
  <si>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</si>
  <si>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</si>
  <si>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</si>
  <si>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</si>
  <si>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</si>
  <si>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</si>
  <si>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</si>
  <si>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</si>
  <si>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</si>
  <si>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</si>
  <si>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</si>
  <si>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</si>
  <si>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</si>
  <si>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</si>
  <si>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</si>
  <si>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</si>
  <si>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</si>
  <si>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</si>
  <si>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</si>
  <si>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</si>
  <si>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</si>
  <si>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</si>
  <si>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</si>
  <si>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</si>
  <si>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</si>
  <si>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</si>
  <si>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</si>
  <si>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</si>
  <si>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</si>
  <si>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</si>
  <si>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</si>
  <si>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</si>
  <si>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</si>
  <si>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</si>
  <si>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</si>
  <si>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</si>
  <si>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</si>
  <si>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</si>
  <si>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</si>
  <si>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</si>
  <si>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</si>
  <si>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</si>
  <si>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</si>
  <si>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</si>
  <si>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</si>
  <si>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</si>
  <si>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</si>
  <si>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</si>
  <si>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</si>
  <si>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</si>
  <si>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</si>
  <si>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</si>
  <si>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</si>
  <si>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</si>
  <si>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</si>
  <si>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</si>
  <si>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</si>
  <si>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</si>
  <si>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</si>
  <si>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</si>
  <si>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</si>
  <si>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</si>
  <si>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</si>
  <si>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</si>
  <si>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</si>
  <si>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</si>
  <si>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</si>
  <si>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</si>
  <si>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</si>
  <si>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</si>
  <si>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</si>
  <si>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</si>
  <si>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</si>
  <si>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</si>
  <si>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</si>
  <si>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</si>
  <si>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</si>
  <si>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</si>
  <si>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</si>
  <si>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</si>
  <si>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</si>
  <si>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</si>
  <si>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</si>
  <si>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</si>
  <si>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</si>
  <si>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</si>
  <si>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</si>
  <si>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</si>
  <si>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</si>
  <si>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</si>
  <si>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</si>
  <si>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</si>
  <si>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</si>
  <si>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</si>
  <si>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</si>
  <si>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</si>
  <si>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</si>
  <si>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</si>
  <si>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</si>
  <si>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</si>
  <si>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</si>
  <si>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</si>
  <si>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</si>
  <si>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</si>
  <si>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</si>
  <si>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</si>
  <si>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</si>
  <si>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</si>
  <si>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</si>
  <si>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</si>
  <si>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</si>
  <si>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</si>
  <si>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</si>
  <si>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</si>
  <si>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</si>
  <si>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</si>
  <si>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</si>
  <si>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</si>
  <si>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</si>
  <si>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</si>
  <si>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</si>
  <si>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</si>
  <si>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</si>
  <si>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</si>
  <si>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</si>
  <si>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</si>
  <si>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</si>
  <si>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</si>
  <si>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</si>
  <si>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</si>
  <si>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</si>
  <si>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</si>
  <si>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</si>
  <si>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</si>
  <si>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</si>
  <si>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</si>
  <si>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</si>
  <si>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</si>
  <si>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</si>
  <si>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</si>
  <si>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</si>
  <si>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</si>
  <si>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</si>
  <si>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</si>
  <si>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</si>
  <si>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</si>
  <si>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</si>
  <si>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</si>
  <si>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</si>
  <si>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</si>
  <si>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</si>
  <si>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</si>
  <si>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</si>
  <si>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</si>
  <si>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</si>
  <si>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</si>
  <si>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</si>
  <si>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</si>
  <si>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</si>
  <si>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</si>
  <si>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</si>
  <si>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</si>
  <si>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</si>
  <si>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</si>
  <si>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</si>
  <si>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</si>
  <si>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</si>
  <si>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</si>
  <si>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</si>
  <si>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</si>
  <si>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</si>
  <si>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</si>
  <si>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</si>
  <si>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</si>
  <si>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</si>
  <si>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</si>
  <si>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</si>
  <si>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</si>
  <si>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</si>
  <si>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</si>
  <si>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</si>
  <si>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</si>
  <si>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</si>
  <si>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</si>
  <si>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</si>
  <si>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</si>
  <si>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</si>
  <si>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</si>
  <si>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</si>
  <si>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</si>
  <si>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</si>
  <si>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</si>
  <si>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</si>
  <si>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</si>
  <si>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</si>
  <si>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</si>
  <si>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</si>
  <si>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</si>
  <si>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</si>
  <si>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</si>
  <si>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</si>
  <si>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</si>
  <si>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</si>
  <si>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</si>
  <si>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</si>
  <si>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</si>
  <si>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</si>
  <si>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</si>
  <si>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</si>
  <si>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</si>
  <si>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</si>
  <si>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</si>
  <si>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</si>
  <si>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</si>
  <si>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</si>
  <si>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</si>
  <si>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</si>
  <si>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</si>
  <si>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</si>
  <si>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</si>
  <si>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</si>
  <si>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</si>
  <si>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</si>
  <si>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</si>
  <si>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</si>
  <si>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</si>
  <si>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</si>
  <si>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</si>
  <si>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</si>
  <si>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</si>
  <si>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</si>
  <si>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</si>
  <si>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</si>
  <si>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</si>
  <si>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</si>
  <si>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</si>
  <si>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</si>
  <si>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</si>
  <si>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</si>
  <si>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</si>
  <si>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</si>
  <si>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</si>
  <si>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</si>
  <si>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</si>
  <si>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</si>
  <si>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</si>
  <si>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</si>
  <si>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</si>
  <si>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</si>
  <si>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</si>
  <si>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</si>
  <si>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</si>
  <si>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</si>
  <si>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</si>
  <si>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</si>
  <si>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</si>
  <si>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</si>
  <si>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</si>
  <si>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</si>
  <si>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</si>
  <si>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</si>
  <si>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</si>
  <si>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</si>
  <si>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</si>
  <si>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</si>
  <si>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</si>
  <si>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</si>
  <si>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</si>
  <si>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</si>
  <si>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</si>
  <si>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</si>
  <si>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</si>
  <si>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</si>
  <si>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</si>
  <si>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</si>
  <si>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</si>
  <si>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</si>
  <si>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</si>
  <si>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</si>
  <si>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</si>
  <si>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</si>
  <si>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</si>
  <si>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</si>
  <si>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</si>
  <si>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</si>
  <si>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</si>
  <si>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</si>
  <si>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</si>
  <si>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</si>
  <si>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</si>
  <si>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</si>
  <si>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</si>
  <si>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</si>
  <si>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</si>
  <si>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</si>
  <si>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</si>
  <si>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</si>
  <si>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</si>
  <si>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</si>
  <si>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</si>
  <si>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</si>
  <si>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</si>
  <si>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</si>
  <si>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</si>
  <si>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</si>
  <si>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</si>
  <si>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</si>
  <si>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</si>
  <si>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</si>
  <si>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</si>
  <si>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</si>
  <si>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</si>
  <si>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</si>
  <si>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</si>
  <si>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</si>
  <si>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</si>
  <si>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</si>
  <si>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</si>
  <si>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</si>
  <si>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</si>
  <si>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</si>
  <si>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</si>
  <si>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</si>
  <si>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</si>
  <si>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</si>
  <si>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</si>
  <si>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</si>
  <si>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</si>
  <si>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</si>
  <si>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</si>
  <si>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</si>
  <si>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</si>
  <si>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</si>
  <si>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</si>
  <si>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</si>
  <si>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</si>
  <si>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</si>
  <si>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</si>
  <si>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</si>
  <si>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</si>
  <si>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</si>
  <si>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</si>
  <si>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</si>
  <si>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</si>
  <si>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</si>
  <si>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</si>
  <si>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</si>
  <si>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</si>
  <si>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</si>
  <si>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</si>
  <si>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</si>
  <si>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</si>
  <si>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</si>
  <si>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</si>
  <si>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</si>
  <si>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</si>
  <si>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</si>
  <si>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</si>
  <si>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</si>
  <si>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</si>
  <si>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</si>
  <si>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</si>
  <si>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</si>
  <si>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</si>
  <si>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</si>
  <si>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</si>
  <si>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</si>
  <si>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</si>
  <si>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</si>
  <si>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</si>
  <si>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</si>
  <si>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</si>
  <si>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</si>
  <si>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</si>
  <si>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</si>
  <si>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</si>
  <si>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</si>
  <si>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</si>
  <si>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</si>
  <si>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</si>
  <si>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</si>
  <si>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</si>
  <si>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</si>
  <si>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</si>
  <si>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</si>
  <si>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</si>
  <si>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</si>
  <si>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</si>
  <si>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</si>
  <si>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</si>
  <si>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</si>
  <si>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</si>
  <si>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</si>
  <si>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</si>
  <si>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</si>
  <si>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</si>
  <si>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</si>
  <si>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</si>
  <si>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</si>
  <si>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</si>
  <si>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</si>
  <si>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</si>
  <si>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</si>
  <si>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</si>
  <si>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</si>
  <si>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</si>
  <si>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</si>
  <si>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</si>
  <si>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</si>
  <si>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</si>
  <si>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</si>
  <si>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</si>
  <si>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</si>
  <si>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</si>
  <si>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</si>
  <si>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</si>
  <si>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</si>
  <si>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</si>
  <si>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</si>
  <si>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</si>
  <si>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</si>
  <si>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</si>
  <si>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</si>
  <si>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</si>
  <si>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</si>
  <si>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</si>
  <si>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</si>
  <si>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</si>
  <si>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</si>
  <si>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</si>
  <si>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</si>
  <si>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</si>
  <si>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</si>
  <si>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</si>
  <si>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</si>
  <si>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</si>
  <si>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</si>
  <si>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</si>
  <si>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</si>
  <si>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</si>
  <si>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</si>
  <si>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</si>
  <si>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</si>
  <si>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</si>
  <si>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</si>
  <si>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</si>
  <si>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</si>
  <si>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</si>
  <si>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</si>
  <si>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</si>
  <si>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</si>
  <si>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</si>
  <si>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</si>
  <si>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</si>
  <si>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</si>
  <si>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</si>
  <si>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</si>
  <si>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</si>
  <si>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</si>
  <si>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</si>
  <si>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</si>
  <si>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</si>
  <si>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</si>
  <si>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</si>
  <si>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</si>
  <si>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</si>
  <si>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</si>
  <si>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</si>
  <si>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</si>
  <si>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</si>
  <si>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</si>
  <si>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</si>
  <si>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</si>
  <si>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</si>
  <si>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</si>
  <si>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</si>
  <si>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</si>
  <si>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</si>
  <si>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</si>
  <si>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</si>
  <si>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</si>
  <si>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</si>
  <si>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</si>
  <si>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</si>
  <si>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</si>
  <si>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</si>
  <si>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</si>
  <si>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</si>
  <si>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</si>
  <si>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</si>
  <si>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</si>
  <si>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</si>
  <si>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</si>
  <si>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</si>
  <si>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</si>
  <si>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</si>
  <si>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</si>
  <si>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</si>
  <si>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</si>
  <si>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</si>
  <si>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</si>
  <si>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</si>
  <si>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</si>
  <si>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</si>
  <si>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</si>
  <si>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</si>
  <si>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</si>
  <si>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</si>
  <si>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</si>
  <si>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</si>
  <si>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</si>
  <si>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</si>
  <si>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</si>
  <si>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</si>
  <si>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</si>
  <si>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</si>
  <si>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</si>
  <si>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</si>
  <si>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</si>
  <si>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</si>
  <si>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</si>
  <si>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</si>
  <si>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</si>
  <si>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</si>
  <si>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</si>
  <si>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</si>
  <si>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</si>
  <si>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</si>
  <si>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</si>
  <si>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</si>
  <si>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</si>
  <si>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</si>
  <si>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</si>
  <si>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</si>
  <si>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</si>
  <si>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</si>
  <si>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</si>
  <si>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</si>
  <si>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</si>
  <si>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</si>
  <si>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</si>
  <si>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</si>
  <si>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</si>
  <si>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</si>
  <si>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</si>
  <si>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</si>
  <si>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</si>
  <si>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</si>
  <si>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</si>
  <si>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</si>
  <si>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</si>
  <si>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</si>
  <si>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</si>
  <si>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</si>
  <si>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</si>
  <si>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</si>
  <si>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</si>
  <si>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</si>
  <si>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</si>
  <si>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</si>
  <si>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</si>
  <si>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</si>
  <si>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</si>
  <si>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</si>
  <si>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</si>
  <si>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</si>
  <si>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</si>
  <si>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</si>
  <si>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</si>
  <si>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</si>
  <si>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</si>
  <si>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</si>
  <si>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</si>
  <si>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</si>
  <si>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</si>
  <si>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</si>
  <si>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</si>
  <si>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</si>
  <si>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</si>
  <si>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</si>
  <si>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</si>
  <si>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</si>
  <si>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</si>
  <si>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</si>
  <si>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</si>
  <si>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</si>
  <si>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</si>
  <si>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</si>
  <si>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</si>
  <si>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</si>
  <si>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</si>
  <si>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</si>
  <si>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</si>
  <si>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</si>
  <si>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</si>
  <si>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</si>
  <si>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</si>
  <si>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</si>
  <si>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</si>
  <si>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</si>
  <si>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</si>
  <si>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</si>
  <si>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</si>
  <si>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</si>
  <si>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</si>
  <si>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</si>
  <si>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</si>
  <si>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</si>
  <si>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</si>
  <si>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</si>
  <si>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</si>
  <si>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</si>
  <si>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</si>
  <si>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</si>
  <si>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</si>
  <si>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</si>
  <si>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</si>
  <si>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</si>
  <si>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</si>
  <si>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</si>
  <si>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</si>
  <si>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</si>
  <si>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</si>
  <si>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</si>
  <si>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</si>
  <si>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</si>
  <si>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</si>
  <si>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</si>
  <si>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</si>
  <si>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</si>
  <si>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</si>
  <si>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</si>
  <si>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</si>
  <si>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</si>
  <si>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</si>
  <si>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</si>
  <si>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</si>
  <si>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</si>
  <si>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</si>
  <si>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</si>
  <si>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</si>
  <si>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</si>
  <si>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</si>
  <si>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</si>
  <si>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</si>
  <si>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</si>
  <si>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</si>
  <si>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</si>
  <si>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</si>
  <si>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</si>
  <si>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</si>
  <si>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</si>
  <si>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</si>
  <si>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</si>
  <si>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</si>
  <si>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</si>
  <si>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</si>
  <si>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</si>
  <si>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</si>
  <si>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</si>
  <si>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</si>
  <si>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</si>
  <si>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</si>
  <si>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</si>
  <si>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</si>
  <si>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</si>
  <si>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</si>
  <si>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</si>
  <si>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</si>
  <si>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</si>
  <si>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</si>
  <si>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</si>
  <si>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</si>
  <si>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</si>
  <si>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</si>
  <si>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</si>
  <si>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</si>
  <si>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</si>
  <si>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</si>
  <si>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</si>
  <si>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</si>
  <si>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</si>
  <si>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</si>
  <si>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</si>
  <si>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</si>
  <si>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</si>
  <si>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</si>
  <si>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</si>
  <si>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</si>
  <si>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</si>
  <si>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</si>
  <si>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</si>
  <si>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</si>
  <si>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</si>
  <si>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</si>
  <si>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</si>
  <si>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</si>
  <si>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</si>
  <si>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</si>
  <si>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</si>
  <si>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</si>
  <si>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</si>
  <si>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</si>
  <si>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</si>
  <si>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</si>
  <si>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</si>
  <si>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</si>
  <si>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</si>
  <si>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</si>
  <si>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</si>
  <si>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</si>
  <si>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</si>
  <si>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</si>
  <si>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</si>
  <si>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</si>
  <si>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</si>
  <si>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</si>
  <si>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</si>
  <si>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</si>
  <si>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</si>
  <si>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</si>
  <si>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</si>
  <si>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</si>
  <si>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</si>
  <si>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</si>
  <si>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</si>
  <si>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</si>
  <si>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</si>
  <si>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</si>
  <si>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</si>
  <si>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</si>
  <si>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</si>
  <si>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</si>
  <si>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</si>
  <si>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</si>
  <si>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</si>
  <si>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</si>
  <si>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</si>
  <si>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</si>
  <si>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</si>
  <si>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</si>
  <si>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</si>
  <si>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</si>
  <si>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</si>
  <si>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</si>
  <si>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</si>
  <si>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</si>
  <si>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</si>
  <si>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</si>
  <si>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</si>
  <si>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</si>
  <si>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</si>
  <si>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</si>
  <si>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</si>
  <si>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</si>
  <si>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</si>
  <si>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</si>
  <si>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</si>
  <si>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</si>
  <si>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</si>
  <si>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</si>
  <si>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</si>
  <si>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</si>
  <si>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</si>
  <si>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</si>
  <si>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</si>
  <si>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</si>
  <si>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</si>
  <si>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</si>
  <si>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</si>
  <si>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</si>
  <si>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</si>
  <si>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</si>
  <si>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</si>
  <si>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</si>
  <si>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</si>
  <si>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</si>
  <si>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</si>
  <si>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</si>
  <si>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</si>
  <si>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</si>
  <si>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</si>
  <si>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</si>
  <si>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</si>
  <si>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</si>
  <si>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</si>
  <si>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</si>
  <si>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</si>
  <si>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</si>
  <si>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</si>
  <si>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</si>
  <si>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</si>
  <si>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</si>
  <si>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</si>
  <si>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</si>
  <si>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</si>
  <si>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</si>
  <si>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</si>
  <si>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</si>
  <si>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</si>
  <si>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</si>
  <si>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</si>
  <si>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</si>
  <si>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</si>
  <si>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</si>
  <si>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</si>
  <si>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</si>
  <si>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</si>
  <si>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</si>
  <si>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</si>
  <si>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</si>
  <si>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</si>
  <si>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</si>
  <si>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</si>
  <si>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</si>
  <si>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</si>
  <si>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</si>
  <si>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</si>
  <si>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</si>
  <si>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</si>
  <si>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</si>
  <si>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</si>
  <si>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</si>
  <si>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</si>
  <si>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</si>
  <si>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</si>
  <si>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</si>
  <si>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</si>
  <si>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</si>
  <si>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</si>
  <si>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</si>
  <si>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</si>
  <si>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</si>
  <si>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</si>
  <si>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</si>
  <si>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</si>
  <si>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</si>
  <si>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</si>
  <si>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</si>
  <si>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</si>
  <si>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</si>
  <si>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</si>
  <si>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</si>
  <si>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</si>
  <si>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</si>
  <si>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</si>
  <si>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</si>
  <si>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</si>
  <si>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</si>
  <si>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</si>
  <si>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</si>
  <si>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</si>
  <si>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</si>
  <si>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</si>
  <si>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</si>
  <si>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</si>
  <si>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</si>
  <si>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</si>
  <si>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</si>
  <si>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</si>
  <si>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</si>
  <si>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</si>
  <si>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</si>
  <si>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</si>
  <si>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</si>
  <si>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</si>
  <si>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</si>
  <si>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</si>
  <si>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</si>
  <si>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</si>
  <si>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</si>
  <si>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</si>
  <si>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</si>
  <si>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</si>
  <si>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</si>
  <si>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</si>
  <si>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</si>
  <si>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</si>
  <si>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</si>
  <si>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</si>
  <si>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</si>
  <si>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</si>
  <si>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</si>
  <si>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</si>
  <si>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</si>
  <si>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</si>
  <si>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</si>
  <si>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</si>
  <si>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</si>
  <si>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</si>
  <si>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</si>
  <si>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</si>
  <si>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</si>
  <si>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</si>
  <si>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</si>
  <si>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</si>
  <si>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</si>
  <si>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</si>
  <si>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</si>
  <si>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</si>
  <si>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</si>
  <si>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</si>
  <si>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</si>
  <si>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</si>
  <si>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</si>
  <si>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</si>
  <si>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</si>
  <si>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</si>
  <si>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</si>
  <si>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</si>
  <si>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</si>
  <si>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</si>
  <si>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</si>
  <si>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</si>
  <si>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</si>
  <si>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</si>
  <si>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</si>
  <si>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</si>
  <si>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</si>
  <si>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</si>
  <si>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</si>
  <si>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</si>
  <si>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</si>
  <si>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</si>
  <si>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</si>
  <si>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</si>
  <si>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</si>
  <si>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</si>
  <si>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</si>
  <si>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</si>
  <si>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</si>
  <si>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</si>
  <si>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</si>
  <si>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</si>
  <si>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</si>
  <si>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</si>
  <si>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</si>
  <si>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</si>
  <si>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</si>
  <si>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</si>
  <si>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</si>
  <si>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</si>
  <si>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</si>
  <si>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</si>
  <si>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</si>
  <si>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</si>
  <si>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</si>
  <si>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</si>
  <si>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</si>
  <si>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</si>
  <si>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</si>
  <si>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</si>
  <si>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</si>
  <si>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</si>
  <si>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</si>
  <si>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</si>
  <si>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</si>
  <si>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</si>
  <si>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</si>
  <si>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</si>
  <si>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</si>
  <si>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</si>
  <si>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</si>
  <si>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</si>
  <si>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</si>
  <si>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</si>
  <si>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</si>
  <si>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</si>
  <si>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</si>
  <si>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</si>
  <si>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</si>
  <si>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</si>
  <si>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</si>
  <si>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</si>
  <si>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</si>
  <si>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</si>
  <si>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</si>
  <si>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</si>
  <si>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</si>
  <si>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</si>
  <si>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</si>
  <si>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</si>
  <si>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</si>
  <si>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</si>
  <si>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</si>
  <si>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</si>
  <si>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</si>
  <si>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</si>
  <si>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</si>
  <si>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</si>
  <si>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</si>
  <si>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</si>
  <si>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</si>
  <si>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</si>
  <si>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</si>
  <si>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</si>
  <si>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</si>
  <si>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</si>
  <si>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</si>
  <si>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</si>
  <si>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</si>
  <si>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</si>
  <si>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</si>
  <si>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</si>
  <si>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</si>
  <si>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</si>
  <si>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</si>
  <si>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</si>
  <si>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</si>
  <si>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</si>
  <si>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</si>
  <si>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</si>
  <si>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</si>
  <si>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</si>
  <si>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</si>
  <si>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</si>
  <si>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</si>
  <si>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</si>
  <si>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</si>
  <si>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</si>
  <si>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</si>
  <si>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</si>
  <si>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</si>
  <si>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</si>
  <si>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</si>
  <si>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</si>
  <si>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</si>
  <si>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</si>
  <si>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</si>
  <si>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</si>
  <si>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</si>
  <si>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</si>
  <si>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</si>
  <si>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</si>
  <si>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</si>
  <si>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</si>
  <si>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</si>
  <si>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</si>
  <si>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</si>
  <si>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</si>
  <si>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</si>
  <si>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</si>
  <si>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</si>
  <si>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</si>
  <si>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</si>
  <si>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</si>
  <si>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</si>
  <si>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</si>
  <si>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</si>
  <si>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</si>
  <si>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</si>
  <si>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</si>
  <si>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</si>
  <si>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</si>
  <si>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</si>
  <si>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</si>
  <si>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</si>
  <si>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</si>
  <si>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</si>
  <si>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</si>
  <si>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</si>
  <si>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</si>
  <si>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</si>
  <si>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</si>
  <si>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</si>
  <si>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</si>
  <si>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</si>
  <si>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</si>
  <si>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</si>
  <si>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</si>
  <si>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</si>
  <si>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</si>
  <si>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</si>
  <si>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</si>
  <si>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</si>
  <si>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</si>
  <si>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</si>
  <si>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</si>
  <si>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</si>
  <si>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</si>
  <si>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</si>
  <si>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</si>
  <si>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</si>
  <si>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</si>
  <si>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</si>
  <si>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</si>
  <si>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</si>
  <si>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</si>
  <si>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</si>
  <si>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</si>
  <si>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</si>
  <si>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</si>
  <si>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</si>
  <si>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</si>
  <si>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</si>
  <si>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</si>
  <si>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</si>
  <si>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</si>
  <si>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</si>
  <si>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</si>
  <si>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</si>
  <si>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</si>
  <si>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</si>
  <si>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</si>
  <si>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</si>
  <si>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</si>
  <si>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</si>
  <si>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</si>
  <si>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</si>
  <si>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</si>
  <si>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</si>
  <si>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</si>
  <si>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</si>
  <si>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</si>
  <si>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</si>
  <si>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</si>
  <si>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</si>
  <si>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</si>
  <si>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</si>
  <si>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</si>
  <si>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</si>
  <si>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</si>
  <si>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</si>
  <si>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</si>
  <si>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</si>
  <si>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</si>
  <si>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</si>
  <si>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</si>
  <si>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</si>
  <si>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</si>
  <si>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</si>
  <si>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</si>
  <si>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</si>
  <si>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</si>
  <si>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</si>
  <si>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</si>
  <si>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</si>
  <si>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</si>
  <si>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</si>
  <si>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</si>
  <si>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</si>
  <si>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</si>
  <si>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</si>
  <si>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</si>
  <si>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</si>
  <si>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</si>
  <si>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</si>
  <si>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</si>
  <si>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</si>
  <si>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</si>
  <si>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</si>
  <si>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</si>
  <si>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</si>
  <si>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</si>
  <si>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</si>
  <si>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</si>
  <si>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</si>
  <si>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</si>
  <si>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</si>
  <si>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</si>
  <si>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</si>
  <si>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</si>
  <si>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</si>
  <si>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</si>
  <si>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</si>
  <si>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</si>
  <si>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</si>
  <si>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</si>
  <si>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</si>
  <si>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</si>
  <si>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</si>
  <si>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</si>
  <si>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</si>
  <si>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</si>
  <si>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</si>
  <si>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</si>
  <si>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</si>
  <si>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</si>
  <si>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</si>
  <si>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</si>
  <si>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</si>
  <si>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</si>
  <si>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</si>
  <si>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</si>
  <si>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</si>
  <si>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</si>
  <si>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</si>
  <si>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</si>
  <si>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</si>
  <si>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</si>
  <si>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</si>
  <si>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</si>
  <si>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</si>
  <si>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</si>
  <si>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</si>
  <si>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</si>
  <si>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</si>
  <si>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</si>
  <si>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</si>
  <si>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</si>
  <si>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</si>
  <si>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</si>
  <si>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</si>
  <si>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</si>
  <si>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</si>
  <si>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</si>
  <si>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</si>
  <si>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</si>
  <si>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</si>
  <si>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</si>
  <si>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</si>
  <si>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</si>
  <si>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</si>
  <si>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</si>
  <si>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</si>
  <si>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</si>
  <si>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</si>
  <si>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</si>
  <si>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</si>
  <si>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</si>
  <si>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</si>
  <si>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</si>
  <si>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</si>
  <si>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</si>
  <si>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</si>
  <si>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</si>
  <si>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</si>
  <si>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</si>
  <si>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</si>
  <si>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</si>
  <si>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</si>
  <si>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</si>
  <si>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</si>
  <si>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</si>
  <si>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</si>
  <si>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</si>
  <si>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</si>
  <si>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</si>
  <si>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</si>
  <si>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</si>
  <si>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</si>
  <si>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</si>
  <si>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</si>
  <si>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</si>
  <si>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</si>
  <si>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</si>
  <si>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</si>
  <si>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</si>
  <si>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</si>
  <si>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</si>
  <si>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</si>
  <si>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</si>
  <si>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</si>
  <si>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</si>
  <si>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</si>
  <si>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</si>
  <si>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</si>
  <si>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</si>
  <si>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</si>
  <si>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</si>
  <si>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</si>
  <si>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</si>
  <si>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</si>
  <si>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</si>
  <si>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</si>
  <si>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</si>
  <si>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</si>
  <si>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</si>
  <si>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</si>
  <si>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</si>
  <si>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</si>
  <si>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</si>
  <si>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</si>
  <si>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</si>
  <si>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</si>
  <si>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</si>
  <si>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</si>
  <si>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</si>
  <si>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</si>
  <si>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</si>
  <si>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</si>
  <si>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</si>
  <si>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</si>
  <si>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</si>
  <si>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</si>
  <si>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</si>
  <si>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</si>
  <si>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</si>
  <si>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</si>
  <si>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</si>
  <si>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</si>
  <si>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</si>
  <si>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</si>
  <si>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</si>
  <si>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</si>
  <si>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</si>
  <si>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</si>
  <si>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</si>
  <si>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</si>
  <si>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</si>
  <si>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</si>
  <si>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</si>
  <si>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</si>
  <si>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</si>
  <si>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</si>
  <si>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</si>
  <si>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</si>
  <si>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</si>
  <si>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</si>
  <si>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</si>
  <si>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</si>
  <si>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</si>
  <si>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</si>
  <si>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</si>
  <si>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</si>
  <si>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</si>
  <si>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</si>
  <si>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</si>
  <si>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</si>
  <si>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</si>
  <si>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</si>
  <si>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</si>
  <si>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</si>
  <si>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</si>
  <si>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</si>
  <si>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</si>
  <si>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</si>
  <si>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</si>
  <si>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</si>
  <si>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</si>
  <si>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</si>
  <si>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</si>
  <si>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</si>
  <si>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</si>
  <si>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</si>
  <si>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</si>
  <si>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</si>
  <si>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</si>
  <si>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</si>
  <si>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</si>
  <si>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</si>
  <si>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</si>
  <si>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</si>
  <si>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</si>
  <si>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</si>
  <si>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</si>
  <si>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</si>
  <si>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</si>
  <si>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</si>
  <si>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</si>
  <si>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</si>
  <si>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</si>
  <si>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</si>
  <si>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</si>
  <si>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</si>
  <si>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</si>
  <si>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</si>
  <si>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</si>
  <si>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</si>
  <si>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</si>
  <si>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</si>
  <si>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</si>
  <si>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</si>
  <si>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</si>
  <si>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</si>
  <si>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</si>
  <si>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</si>
  <si>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</si>
  <si>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</si>
  <si>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</si>
  <si>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</si>
  <si>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</si>
  <si>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</si>
  <si>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</si>
  <si>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</si>
  <si>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</si>
  <si>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</si>
  <si>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</si>
  <si>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</si>
  <si>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</si>
  <si>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</si>
  <si>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</si>
  <si>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</si>
  <si>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</si>
  <si>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</si>
  <si>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</si>
  <si>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</si>
  <si>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</si>
  <si>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</si>
  <si>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</si>
  <si>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</si>
  <si>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</si>
  <si>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</si>
  <si>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</si>
  <si>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</si>
  <si>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</si>
  <si>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</si>
  <si>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</si>
  <si>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</si>
  <si>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</si>
  <si>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</si>
  <si>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</si>
  <si>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</si>
  <si>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</si>
  <si>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</si>
  <si>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</si>
  <si>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</si>
  <si>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</si>
  <si>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</si>
  <si>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</si>
  <si>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</si>
  <si>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</si>
  <si>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</si>
  <si>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</si>
  <si>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</si>
  <si>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</si>
  <si>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</si>
  <si>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</si>
  <si>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</si>
  <si>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</si>
  <si>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</si>
  <si>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</si>
  <si>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</si>
  <si>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</si>
  <si>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</si>
  <si>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</si>
  <si>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</si>
  <si>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</si>
  <si>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</si>
  <si>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</si>
  <si>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</si>
  <si>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</si>
  <si>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</si>
  <si>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</si>
  <si>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</si>
  <si>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</si>
  <si>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</si>
  <si>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</si>
  <si>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</si>
  <si>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</si>
  <si>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</si>
  <si>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</si>
  <si>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</si>
  <si>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</si>
  <si>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</si>
  <si>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</si>
  <si>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</si>
  <si>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</si>
  <si>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</si>
  <si>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</si>
  <si>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</si>
  <si>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</si>
  <si>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</si>
  <si>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</si>
  <si>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</si>
  <si>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</si>
  <si>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</si>
  <si>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</si>
  <si>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</si>
  <si>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</si>
  <si>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</si>
  <si>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</si>
  <si>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</si>
  <si>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</si>
  <si>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</si>
  <si>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</si>
  <si>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</si>
  <si>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</si>
  <si>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</si>
  <si>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</si>
  <si>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</si>
  <si>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</si>
  <si>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</si>
  <si>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</si>
  <si>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</si>
  <si>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</si>
  <si>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</si>
  <si>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</si>
  <si>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</si>
  <si>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</si>
  <si>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</si>
  <si>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</si>
  <si>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</si>
  <si>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</si>
  <si>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</si>
  <si>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</si>
  <si>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</si>
  <si>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</si>
  <si>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</si>
  <si>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</si>
  <si>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</si>
  <si>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</si>
  <si>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</si>
  <si>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</si>
  <si>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</si>
  <si>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</si>
  <si>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</si>
  <si>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</si>
  <si>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</si>
  <si>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</si>
  <si>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</si>
  <si>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</si>
  <si>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</si>
  <si>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</si>
  <si>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</si>
  <si>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</si>
  <si>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</si>
  <si>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</si>
  <si>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</si>
  <si>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</si>
  <si>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</si>
  <si>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</si>
  <si>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</si>
  <si>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</si>
  <si>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</si>
  <si>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</si>
  <si>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</si>
  <si>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</si>
  <si>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</si>
  <si>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</si>
  <si>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</si>
  <si>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</si>
  <si>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</si>
  <si>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</si>
  <si>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</si>
  <si>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</si>
  <si>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</si>
  <si>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</si>
  <si>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</si>
  <si>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</si>
  <si>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</si>
  <si>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</si>
  <si>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</si>
  <si>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</si>
  <si>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</si>
  <si>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</si>
  <si>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</si>
  <si>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</si>
  <si>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</si>
  <si>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</si>
  <si>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</si>
  <si>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</si>
  <si>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</si>
  <si>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</si>
  <si>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</si>
  <si>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</si>
  <si>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</si>
  <si>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</si>
  <si>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</si>
  <si>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</si>
  <si>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</si>
  <si>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</si>
  <si>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</si>
  <si>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</si>
  <si>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</si>
  <si>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</si>
  <si>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</si>
  <si>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</si>
  <si>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</si>
  <si>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</si>
  <si>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</si>
  <si>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</si>
  <si>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</si>
  <si>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</si>
  <si>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</si>
  <si>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</si>
  <si>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</si>
  <si>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</si>
  <si>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</si>
  <si>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</si>
  <si>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</si>
  <si>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</si>
  <si>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</si>
  <si>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</si>
  <si>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</si>
  <si>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</si>
  <si>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</si>
  <si>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</si>
  <si>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</si>
  <si>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</si>
  <si>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</si>
  <si>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</si>
  <si>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</si>
  <si>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</si>
  <si>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</si>
  <si>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</si>
  <si>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</si>
  <si>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</si>
  <si>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</si>
  <si>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</si>
  <si>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</si>
  <si>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</si>
  <si>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</si>
  <si>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</si>
  <si>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</si>
  <si>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</si>
  <si>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</si>
  <si>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</si>
  <si>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</si>
  <si>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</si>
  <si>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</si>
  <si>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</si>
  <si>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</si>
  <si>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</si>
  <si>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</si>
  <si>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</si>
  <si>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</si>
  <si>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</si>
  <si>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</si>
  <si>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</si>
  <si>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</si>
  <si>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</si>
  <si>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</si>
  <si>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</si>
  <si>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</si>
  <si>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</si>
  <si>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</si>
  <si>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</si>
  <si>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</si>
  <si>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</si>
  <si>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</si>
  <si>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</si>
  <si>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</si>
  <si>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</si>
  <si>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</si>
  <si>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</si>
  <si>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</si>
  <si>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</si>
  <si>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</si>
  <si>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</si>
  <si>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</si>
  <si>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</si>
  <si>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</si>
  <si>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</si>
  <si>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</si>
  <si>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</si>
  <si>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</si>
  <si>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</si>
  <si>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</si>
  <si>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</si>
  <si>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</si>
  <si>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</si>
  <si>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</si>
  <si>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</si>
  <si>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</si>
  <si>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</si>
  <si>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</si>
  <si>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</si>
  <si>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</si>
  <si>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</si>
  <si>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</si>
  <si>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</si>
  <si>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</si>
  <si>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</si>
  <si>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</si>
  <si>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</si>
  <si>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</si>
  <si>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</si>
  <si>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</si>
  <si>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</si>
  <si>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</si>
  <si>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</si>
  <si>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</si>
  <si>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</si>
  <si>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</si>
  <si>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</si>
  <si>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</si>
  <si>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</si>
  <si>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</si>
  <si>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</si>
  <si>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</si>
  <si>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</si>
  <si>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</si>
  <si>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</si>
  <si>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</si>
  <si>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</si>
  <si>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</si>
  <si>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</si>
  <si>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</si>
  <si>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</si>
  <si>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</si>
  <si>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</si>
  <si>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</si>
  <si>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</si>
  <si>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</si>
  <si>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</si>
  <si>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</si>
  <si>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</si>
  <si>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</si>
  <si>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</si>
  <si>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</si>
  <si>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</si>
  <si>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</si>
  <si>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</si>
  <si>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</si>
  <si>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</si>
  <si>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</si>
  <si>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</si>
  <si>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</si>
  <si>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</si>
  <si>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</si>
  <si>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</si>
  <si>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</si>
  <si>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</si>
  <si>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</si>
  <si>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</si>
  <si>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</si>
  <si>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</si>
  <si>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</si>
  <si>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</si>
  <si>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</si>
  <si>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</si>
  <si>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</si>
  <si>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</si>
  <si>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</si>
  <si>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</si>
  <si>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</si>
  <si>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</si>
  <si>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</si>
  <si>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</si>
  <si>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</si>
  <si>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</si>
  <si>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</si>
  <si>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</si>
  <si>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</si>
  <si>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</si>
  <si>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</si>
  <si>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</si>
  <si>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</si>
  <si>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</si>
  <si>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</si>
  <si>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</si>
  <si>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</si>
  <si>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</si>
  <si>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</si>
  <si>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</si>
  <si>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</si>
  <si>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</si>
  <si>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</si>
  <si>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</si>
  <si>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</si>
  <si>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</si>
  <si>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</si>
  <si>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</si>
  <si>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</si>
  <si>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</si>
  <si>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</si>
  <si>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</si>
  <si>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</si>
  <si>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</si>
  <si>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</si>
  <si>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</si>
  <si>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</si>
  <si>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</si>
  <si>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</si>
  <si>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</si>
  <si>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</si>
  <si>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</si>
  <si>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</si>
  <si>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</si>
  <si>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</si>
  <si>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</si>
  <si>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</si>
  <si>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</si>
  <si>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</si>
  <si>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</si>
  <si>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</si>
  <si>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</si>
  <si>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</si>
  <si>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</si>
  <si>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</si>
  <si>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</si>
  <si>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</si>
  <si>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</si>
  <si>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</si>
  <si>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</si>
  <si>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</si>
  <si>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</si>
  <si>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</si>
  <si>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</si>
  <si>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</si>
  <si>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</si>
  <si>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</si>
  <si>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</si>
  <si>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</si>
  <si>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</si>
  <si>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</si>
  <si>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</si>
  <si>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</si>
  <si>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</si>
  <si>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</si>
  <si>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</si>
  <si>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</si>
  <si>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</si>
  <si>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</si>
  <si>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</si>
  <si>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</si>
  <si>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</si>
  <si>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</si>
  <si>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</si>
  <si>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</si>
  <si>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</si>
  <si>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</si>
  <si>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</si>
  <si>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</si>
  <si>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</si>
  <si>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</si>
  <si>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</si>
  <si>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</si>
  <si>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</si>
  <si>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</si>
  <si>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</si>
  <si>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</si>
  <si>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</si>
  <si>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</si>
  <si>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</si>
  <si>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</si>
  <si>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</si>
  <si>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</si>
  <si>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</si>
  <si>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</si>
  <si>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</si>
  <si>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</si>
  <si>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</si>
  <si>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</si>
  <si>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</si>
  <si>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</si>
  <si>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</si>
  <si>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</si>
  <si>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</si>
  <si>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</si>
  <si>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</si>
  <si>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</si>
  <si>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</si>
  <si>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</si>
  <si>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</si>
  <si>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</si>
  <si>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</si>
  <si>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</si>
  <si>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</si>
  <si>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</si>
  <si>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</si>
  <si>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</si>
  <si>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</si>
  <si>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</si>
  <si>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</si>
  <si>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</si>
  <si>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</si>
  <si>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</si>
  <si>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</si>
  <si>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</si>
  <si>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</si>
  <si>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</si>
  <si>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</si>
  <si>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</si>
  <si>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</si>
  <si>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</si>
  <si>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</si>
  <si>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</si>
  <si>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</si>
  <si>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</si>
  <si>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</si>
  <si>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</si>
  <si>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</si>
  <si>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</si>
  <si>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</si>
  <si>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</si>
  <si>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</si>
  <si>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</si>
  <si>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</si>
  <si>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</si>
  <si>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</si>
  <si>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</si>
  <si>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</si>
  <si>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</si>
  <si>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</si>
  <si>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</si>
  <si>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</si>
  <si>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</si>
  <si>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</si>
  <si>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</si>
  <si>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</si>
  <si>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</si>
  <si>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</si>
  <si>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</si>
  <si>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</si>
  <si>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</si>
  <si>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</si>
  <si>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</si>
  <si>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</si>
  <si>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</si>
  <si>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</si>
  <si>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</si>
  <si>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</si>
  <si>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</si>
  <si>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</si>
  <si>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</si>
  <si>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</si>
  <si>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</si>
  <si>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</si>
  <si>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</si>
  <si>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</si>
  <si>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</si>
  <si>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</si>
  <si>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</si>
  <si>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</si>
  <si>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</si>
  <si>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</si>
  <si>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</si>
  <si>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</si>
  <si>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</si>
  <si>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</si>
  <si>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</si>
  <si>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</si>
  <si>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</si>
  <si>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</si>
  <si>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</si>
  <si>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</si>
  <si>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</si>
  <si>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</si>
  <si>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</si>
  <si>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</si>
  <si>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</si>
  <si>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</si>
  <si>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</si>
  <si>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</si>
  <si>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</si>
  <si>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</si>
  <si>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</si>
  <si>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</si>
  <si>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</si>
  <si>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</si>
  <si>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</si>
  <si>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</si>
  <si>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</si>
  <si>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</si>
  <si>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</si>
  <si>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</si>
  <si>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</si>
  <si>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</si>
  <si>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</si>
  <si>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</si>
  <si>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</si>
  <si>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</si>
  <si>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</si>
  <si>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</si>
  <si>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</si>
  <si>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</si>
  <si>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</si>
  <si>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</si>
  <si>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</si>
  <si>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</si>
  <si>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</si>
  <si>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</si>
  <si>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</si>
  <si>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</si>
  <si>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</si>
  <si>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</si>
  <si>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</si>
  <si>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</si>
  <si>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</si>
  <si>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</si>
  <si>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</si>
  <si>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</si>
  <si>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</si>
  <si>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</si>
  <si>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</si>
  <si>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</si>
  <si>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</si>
  <si>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</si>
  <si>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</si>
  <si>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</si>
  <si>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</si>
  <si>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</si>
  <si>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</si>
  <si>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</si>
  <si>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</si>
  <si>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</si>
  <si>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</si>
  <si>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</si>
  <si>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</si>
  <si>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</si>
  <si>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</si>
  <si>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</si>
  <si>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</si>
  <si>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</si>
  <si>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</si>
  <si>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</si>
  <si>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</si>
  <si>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</si>
  <si>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</si>
  <si>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</si>
  <si>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</si>
  <si>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</si>
  <si>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</si>
  <si>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</si>
  <si>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</si>
  <si>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</si>
  <si>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</si>
  <si>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</si>
  <si>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</si>
  <si>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</si>
  <si>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</si>
  <si>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</si>
  <si>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</si>
  <si>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</si>
  <si>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</si>
  <si>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</si>
  <si>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</si>
  <si>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</si>
  <si>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</si>
  <si>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</si>
  <si>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</si>
  <si>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</si>
  <si>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</si>
  <si>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</si>
  <si>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</si>
  <si>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</si>
  <si>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</si>
  <si>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</si>
  <si>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</si>
  <si>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</si>
  <si>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</si>
  <si>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</si>
  <si>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</si>
  <si>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</si>
  <si>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</si>
  <si>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</si>
  <si>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</si>
  <si>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</si>
  <si>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</si>
  <si>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</si>
  <si>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</si>
  <si>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</si>
  <si>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</si>
  <si>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</si>
  <si>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</si>
  <si>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</si>
  <si>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</si>
  <si>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</si>
  <si>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</si>
  <si>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</si>
  <si>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</si>
  <si>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</si>
  <si>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</si>
  <si>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</si>
  <si>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</si>
  <si>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</si>
  <si>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</si>
  <si>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</si>
  <si>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</si>
  <si>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</si>
  <si>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</si>
  <si>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</si>
  <si>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</si>
  <si>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</si>
  <si>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</si>
  <si>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</si>
  <si>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</si>
  <si>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</si>
  <si>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</si>
  <si>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</si>
  <si>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</si>
  <si>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</si>
  <si>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</si>
  <si>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</si>
  <si>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</si>
  <si>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</si>
  <si>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</si>
  <si>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</si>
  <si>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</si>
  <si>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</si>
  <si>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</si>
  <si>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</si>
  <si>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</si>
  <si>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</si>
  <si>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</si>
  <si>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</si>
  <si>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</si>
  <si>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</si>
  <si>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</si>
  <si>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</si>
  <si>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</si>
  <si>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</si>
  <si>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</si>
  <si>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</si>
  <si>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</si>
  <si>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</si>
  <si>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</si>
  <si>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</si>
  <si>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</si>
  <si>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</si>
  <si>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</si>
  <si>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</si>
  <si>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</si>
  <si>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</si>
  <si>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</si>
  <si>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</si>
  <si>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</si>
  <si>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</si>
  <si>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</si>
  <si>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</si>
  <si>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</si>
  <si>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</si>
  <si>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</si>
  <si>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</si>
  <si>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</si>
  <si>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</si>
  <si>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</si>
  <si>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</si>
  <si>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</si>
  <si>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</si>
  <si>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</si>
  <si>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</si>
  <si>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</si>
  <si>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</si>
  <si>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</si>
  <si>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</si>
  <si>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</si>
  <si>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</si>
  <si>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</si>
  <si>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</si>
  <si>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</si>
  <si>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</si>
  <si>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</si>
  <si>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</si>
  <si>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</si>
  <si>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</si>
  <si>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</si>
  <si>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</si>
  <si>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</si>
  <si>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</si>
  <si>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</si>
  <si>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</si>
  <si>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</si>
  <si>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</si>
  <si>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</si>
  <si>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</si>
  <si>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</si>
  <si>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</si>
  <si>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</si>
  <si>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</si>
  <si>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</si>
  <si>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</si>
  <si>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</si>
  <si>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</si>
  <si>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</si>
  <si>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</si>
  <si>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</si>
  <si>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</si>
  <si>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</si>
  <si>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</si>
  <si>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</si>
  <si>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</si>
  <si>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</si>
  <si>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</si>
  <si>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</si>
  <si>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</si>
  <si>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</si>
  <si>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</si>
  <si>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</si>
  <si>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</si>
  <si>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</si>
  <si>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</si>
  <si>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</si>
  <si>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</si>
  <si>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</si>
  <si>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</si>
  <si>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</si>
  <si>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</si>
  <si>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</si>
  <si>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</si>
  <si>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</si>
  <si>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</si>
  <si>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</si>
  <si>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</si>
  <si>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</si>
  <si>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</si>
  <si>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</si>
  <si>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</si>
  <si>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</si>
  <si>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</si>
  <si>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</si>
  <si>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</si>
  <si>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</si>
  <si>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</si>
  <si>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</si>
  <si>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</si>
  <si>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</si>
  <si>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</si>
  <si>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</si>
  <si>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</si>
  <si>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</si>
  <si>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</si>
  <si>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</si>
  <si>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</si>
  <si>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</si>
  <si>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</si>
  <si>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</si>
  <si>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</si>
  <si>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</si>
  <si>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</si>
  <si>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</si>
  <si>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</si>
  <si>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</si>
  <si>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</si>
  <si>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</si>
  <si>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</si>
  <si>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</si>
  <si>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</si>
  <si>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</si>
  <si>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</si>
  <si>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</si>
  <si>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</si>
  <si>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</si>
  <si>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</si>
  <si>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</si>
  <si>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</si>
  <si>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</si>
  <si>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</si>
  <si>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</si>
  <si>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</si>
  <si>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</si>
  <si>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</si>
  <si>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</si>
  <si>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</si>
  <si>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</si>
  <si>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</si>
  <si>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</si>
  <si>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</si>
  <si>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</si>
  <si>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</si>
  <si>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</si>
  <si>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</si>
  <si>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</si>
  <si>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</si>
  <si>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</si>
  <si>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</si>
  <si>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</si>
  <si>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</si>
  <si>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</si>
  <si>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</si>
  <si>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</si>
  <si>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</si>
  <si>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</si>
  <si>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</si>
  <si>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</si>
  <si>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</si>
  <si>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</si>
  <si>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</si>
  <si>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</si>
  <si>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</si>
  <si>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</si>
  <si>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</si>
  <si>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</si>
  <si>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</si>
  <si>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</si>
  <si>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</si>
  <si>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</si>
  <si>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</si>
  <si>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</si>
  <si>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</si>
  <si>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</si>
  <si>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</si>
  <si>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</si>
  <si>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</si>
  <si>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</si>
  <si>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</si>
  <si>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</si>
  <si>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</si>
  <si>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</si>
  <si>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</si>
  <si>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</si>
  <si>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</si>
  <si>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</si>
  <si>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</si>
  <si>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</si>
  <si>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</si>
  <si>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</si>
  <si>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</si>
  <si>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</si>
  <si>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</si>
  <si>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</si>
  <si>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</si>
  <si>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</si>
  <si>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</si>
  <si>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</si>
  <si>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</si>
  <si>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</si>
  <si>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</si>
  <si>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</si>
  <si>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</si>
  <si>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</si>
  <si>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</si>
  <si>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</si>
  <si>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</si>
  <si>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</si>
  <si>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</si>
  <si>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</si>
  <si>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</si>
  <si>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</si>
  <si>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</si>
  <si>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</si>
  <si>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</si>
  <si>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</si>
  <si>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</si>
  <si>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</si>
  <si>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</si>
  <si>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</si>
  <si>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</si>
  <si>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</si>
  <si>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</si>
  <si>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</si>
  <si>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</si>
  <si>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</si>
  <si>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</si>
  <si>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</si>
  <si>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</si>
  <si>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</si>
  <si>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</si>
  <si>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</si>
  <si>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</si>
  <si>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</si>
  <si>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</si>
  <si>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</si>
  <si>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</si>
  <si>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</si>
  <si>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</si>
  <si>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</si>
  <si>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</si>
  <si>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</si>
  <si>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</si>
  <si>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</si>
  <si>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</si>
  <si>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</si>
  <si>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</si>
  <si>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</si>
  <si>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</si>
  <si>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</si>
  <si>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</si>
  <si>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</si>
  <si>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</si>
  <si>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</si>
  <si>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</si>
  <si>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</si>
  <si>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</si>
  <si>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</si>
  <si>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</si>
  <si>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</si>
  <si>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</si>
  <si>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</si>
  <si>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</si>
  <si>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</si>
  <si>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</si>
  <si>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</si>
  <si>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</si>
  <si>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</si>
  <si>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</si>
  <si>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</si>
  <si>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</si>
  <si>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</si>
  <si>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</si>
  <si>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</si>
  <si>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</si>
  <si>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</si>
  <si>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</si>
  <si>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</si>
  <si>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</si>
  <si>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</si>
  <si>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</si>
  <si>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</si>
  <si>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</si>
  <si>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</si>
  <si>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</si>
  <si>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</si>
  <si>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</si>
  <si>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</si>
  <si>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</si>
  <si>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</si>
  <si>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</si>
  <si>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</si>
  <si>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</si>
  <si>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</si>
  <si>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</si>
  <si>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</si>
  <si>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</si>
  <si>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</si>
  <si>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</si>
  <si>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</si>
  <si>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</si>
  <si>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</si>
  <si>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</si>
  <si>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</si>
  <si>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</si>
  <si>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</si>
  <si>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</si>
  <si>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</si>
  <si>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</si>
  <si>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</si>
  <si>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</si>
  <si>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</si>
  <si>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</si>
  <si>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</si>
  <si>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</si>
  <si>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</si>
  <si>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</si>
  <si>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</si>
  <si>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</si>
  <si>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</si>
  <si>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</si>
  <si>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</si>
  <si>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</si>
  <si>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</si>
  <si>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</si>
  <si>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</si>
  <si>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</si>
  <si>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</si>
  <si>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</si>
  <si>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</si>
  <si>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</si>
  <si>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</si>
  <si>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</si>
  <si>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</si>
  <si>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</si>
  <si>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</si>
  <si>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</si>
  <si>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</si>
  <si>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</si>
  <si>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</si>
  <si>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</si>
  <si>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</si>
  <si>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</si>
  <si>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</si>
  <si>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</si>
  <si>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</si>
  <si>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</si>
  <si>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</si>
  <si>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</si>
  <si>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</si>
  <si>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</si>
  <si>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</si>
  <si>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</si>
  <si>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</si>
  <si>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</si>
  <si>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</si>
  <si>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</si>
  <si>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</si>
  <si>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</si>
  <si>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</si>
  <si>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</si>
  <si>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</si>
  <si>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</si>
  <si>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</si>
  <si>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</si>
  <si>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</si>
  <si>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</si>
  <si>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</si>
  <si>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</si>
  <si>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</si>
  <si>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</si>
  <si>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</si>
  <si>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</si>
  <si>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</si>
  <si>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</si>
  <si>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</si>
  <si>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</si>
  <si>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</si>
  <si>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</si>
  <si>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</si>
  <si>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</si>
  <si>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</si>
  <si>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</si>
  <si>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</si>
  <si>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</si>
  <si>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</si>
  <si>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</si>
  <si>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</si>
  <si>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</si>
  <si>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</si>
  <si>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</si>
  <si>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</si>
  <si>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</si>
  <si>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</si>
  <si>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</si>
  <si>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</si>
  <si>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</si>
  <si>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</si>
  <si>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</si>
  <si>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</si>
  <si>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</si>
  <si>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</si>
  <si>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</si>
  <si>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</si>
  <si>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</si>
  <si>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</si>
  <si>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</si>
  <si>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</si>
  <si>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</si>
  <si>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</si>
  <si>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</si>
  <si>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</si>
  <si>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</si>
  <si>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</si>
  <si>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</si>
  <si>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</si>
  <si>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</si>
  <si>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</si>
  <si>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</si>
  <si>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</si>
  <si>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</si>
  <si>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</si>
  <si>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</si>
  <si>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</si>
  <si>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</si>
  <si>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</si>
  <si>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</si>
  <si>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</si>
  <si>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</si>
  <si>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</si>
  <si>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</si>
  <si>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</si>
  <si>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</si>
  <si>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</si>
  <si>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</si>
  <si>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</si>
  <si>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</si>
  <si>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</si>
  <si>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</si>
  <si>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</si>
  <si>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</si>
  <si>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</si>
  <si>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</si>
  <si>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</si>
  <si>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</si>
  <si>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</si>
  <si>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</si>
  <si>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</si>
  <si>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</si>
  <si>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</si>
  <si>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</si>
  <si>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</si>
  <si>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</si>
  <si>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</si>
  <si>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</si>
  <si>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</si>
  <si>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</si>
  <si>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</si>
  <si>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</si>
  <si>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</si>
  <si>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</si>
  <si>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</si>
  <si>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</si>
  <si>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</si>
  <si>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</si>
  <si>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</si>
  <si>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</si>
  <si>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</si>
  <si>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</si>
  <si>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</si>
  <si>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</si>
  <si>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</si>
  <si>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</si>
  <si>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</si>
  <si>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</si>
  <si>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</si>
  <si>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</si>
  <si>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</si>
  <si>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</si>
  <si>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</si>
  <si>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</si>
  <si>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</si>
  <si>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</si>
  <si>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</si>
  <si>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</si>
  <si>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</si>
  <si>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</si>
  <si>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</si>
  <si>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</si>
  <si>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</si>
  <si>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</si>
  <si>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</si>
  <si>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</si>
  <si>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</si>
  <si>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</si>
  <si>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</si>
  <si>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</si>
  <si>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</si>
  <si>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</si>
  <si>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</si>
  <si>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</si>
  <si>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</si>
  <si>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</si>
  <si>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</si>
  <si>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</si>
  <si>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</si>
  <si>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</si>
  <si>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</si>
  <si>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</si>
  <si>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</si>
  <si>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</si>
  <si>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</si>
  <si>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</si>
  <si>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</si>
  <si>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</si>
  <si>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</si>
  <si>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</si>
  <si>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</si>
  <si>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</si>
  <si>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</si>
  <si>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</si>
  <si>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</si>
  <si>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</si>
  <si>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</si>
  <si>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</si>
  <si>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</si>
  <si>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</si>
  <si>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</si>
  <si>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</si>
  <si>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</si>
  <si>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</si>
  <si>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</si>
  <si>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</si>
  <si>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</si>
  <si>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</si>
  <si>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</si>
  <si>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</si>
  <si>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</si>
  <si>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</si>
  <si>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</si>
  <si>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</si>
  <si>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</si>
  <si>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</si>
  <si>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</si>
  <si>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</si>
  <si>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</si>
  <si>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</si>
  <si>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</si>
  <si>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</si>
  <si>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</si>
  <si>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</si>
  <si>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</si>
  <si>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</si>
  <si>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</si>
  <si>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</si>
  <si>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</si>
  <si>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</si>
  <si>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</si>
  <si>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</si>
  <si>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</si>
  <si>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</si>
  <si>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</si>
  <si>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</si>
  <si>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</si>
  <si>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</si>
  <si>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</si>
  <si>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</si>
  <si>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</si>
  <si>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</si>
  <si>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</si>
  <si>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</si>
  <si>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</si>
  <si>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</si>
  <si>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</si>
  <si>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</si>
  <si>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</si>
  <si>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</si>
  <si>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</si>
  <si>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</si>
  <si>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</si>
  <si>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</si>
  <si>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</si>
  <si>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</si>
  <si>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</si>
  <si>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</si>
  <si>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</si>
  <si>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</si>
  <si>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</si>
  <si>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</si>
  <si>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</si>
  <si>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</si>
  <si>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</si>
  <si>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</si>
  <si>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</si>
  <si>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</si>
  <si>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</si>
  <si>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</si>
  <si>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</si>
  <si>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</si>
  <si>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</si>
  <si>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</si>
  <si>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</si>
  <si>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</si>
  <si>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</si>
  <si>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</si>
  <si>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</si>
  <si>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</si>
  <si>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</si>
  <si>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</si>
  <si>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</si>
  <si>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</si>
  <si>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</si>
  <si>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</si>
  <si>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</si>
  <si>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</si>
  <si>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</si>
  <si>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</si>
  <si>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</si>
  <si>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</si>
  <si>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</si>
  <si>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</si>
  <si>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</si>
  <si>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</si>
  <si>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</si>
  <si>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</si>
  <si>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</si>
  <si>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</si>
  <si>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</si>
  <si>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</si>
  <si>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</si>
  <si>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</si>
  <si>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</si>
  <si>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</si>
  <si>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</si>
  <si>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</si>
  <si>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</si>
  <si>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</si>
  <si>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</si>
  <si>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</si>
  <si>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</si>
  <si>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</si>
  <si>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</si>
  <si>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</si>
  <si>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</si>
  <si>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</si>
  <si>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</si>
  <si>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</si>
  <si>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</si>
  <si>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</si>
  <si>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</si>
  <si>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</si>
  <si>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</si>
  <si>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</si>
  <si>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</si>
  <si>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</si>
  <si>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</si>
  <si>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</si>
  <si>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</si>
  <si>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</si>
  <si>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</si>
  <si>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</si>
  <si>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</si>
  <si>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</si>
  <si>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</si>
  <si>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</si>
  <si>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</si>
  <si>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</si>
  <si>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</si>
  <si>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</si>
  <si>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</si>
  <si>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</si>
  <si>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</si>
  <si>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</si>
  <si>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</si>
  <si>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</si>
  <si>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</si>
  <si>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</si>
  <si>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</si>
  <si>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</si>
  <si>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</si>
  <si>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</si>
  <si>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</si>
  <si>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</si>
  <si>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</si>
  <si>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</si>
  <si>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</si>
  <si>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</si>
  <si>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</si>
  <si>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</si>
  <si>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</si>
  <si>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</si>
  <si>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</si>
  <si>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</si>
  <si>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</si>
  <si>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</si>
  <si>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</si>
  <si>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</si>
  <si>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</si>
  <si>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</si>
  <si>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</si>
  <si>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</si>
  <si>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</si>
  <si>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</si>
  <si>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</si>
  <si>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</si>
  <si>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</si>
  <si>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</si>
  <si>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</si>
  <si>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</si>
  <si>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</si>
  <si>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</si>
  <si>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</si>
  <si>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</si>
  <si>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</si>
  <si>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</si>
  <si>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</si>
  <si>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</si>
  <si>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</si>
  <si>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</si>
  <si>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</si>
  <si>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</si>
  <si>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</si>
  <si>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</si>
  <si>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</si>
  <si>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</si>
  <si>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</si>
  <si>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</si>
  <si>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</si>
  <si>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</si>
  <si>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</si>
  <si>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</si>
  <si>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</si>
  <si>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</si>
  <si>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</si>
  <si>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</si>
  <si>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</si>
  <si>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</si>
  <si>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</si>
  <si>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</si>
  <si>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</si>
  <si>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</si>
  <si>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</si>
  <si>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</si>
  <si>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</si>
  <si>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</si>
  <si>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</si>
  <si>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</si>
  <si>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</si>
  <si>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</si>
  <si>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</si>
  <si>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</si>
  <si>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</si>
  <si>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</si>
  <si>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</si>
  <si>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</si>
  <si>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</si>
  <si>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</si>
  <si>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</si>
  <si>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</si>
  <si>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</si>
  <si>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</si>
  <si>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</si>
  <si>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</si>
  <si>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</si>
  <si>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</si>
  <si>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</si>
  <si>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</si>
  <si>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</si>
  <si>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</si>
  <si>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</si>
  <si>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</si>
  <si>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</si>
  <si>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</si>
  <si>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</si>
  <si>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</si>
  <si>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</si>
  <si>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</si>
  <si>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</si>
  <si>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</si>
  <si>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</si>
  <si>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</si>
  <si>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</si>
  <si>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</si>
  <si>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</si>
  <si>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</si>
  <si>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</si>
  <si>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</si>
  <si>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</si>
  <si>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</si>
  <si>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</si>
  <si>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</si>
  <si>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</si>
  <si>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</si>
  <si>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</si>
  <si>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</si>
  <si>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</si>
  <si>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</si>
  <si>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</si>
  <si>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</si>
  <si>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</si>
  <si>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</si>
  <si>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</si>
  <si>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</si>
  <si>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</si>
  <si>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</si>
  <si>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</si>
  <si>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</si>
  <si>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</si>
  <si>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</si>
  <si>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</si>
  <si>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</si>
  <si>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</si>
  <si>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</si>
  <si>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</si>
  <si>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</si>
  <si>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</si>
  <si>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</si>
  <si>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</si>
  <si>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</si>
  <si>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</si>
  <si>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</si>
  <si>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</si>
  <si>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</si>
  <si>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</si>
  <si>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</si>
  <si>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</si>
  <si>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</si>
  <si>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</si>
  <si>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</si>
  <si>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</si>
  <si>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</si>
  <si>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</si>
  <si>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</si>
  <si>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</si>
  <si>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</si>
  <si>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</si>
  <si>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</si>
  <si>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</si>
  <si>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</si>
  <si>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</si>
  <si>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</si>
  <si>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</si>
  <si>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</si>
  <si>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</si>
  <si>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</si>
  <si>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</si>
  <si>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</si>
  <si>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</si>
  <si>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</si>
  <si>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</si>
  <si>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</si>
  <si>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</si>
  <si>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</si>
  <si>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</si>
  <si>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</si>
  <si>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</si>
  <si>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</si>
  <si>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</si>
  <si>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</si>
  <si>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</si>
  <si>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</si>
  <si>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</si>
  <si>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</si>
  <si>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</si>
  <si>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</si>
  <si>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</si>
  <si>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</si>
  <si>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</si>
  <si>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</si>
  <si>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</si>
  <si>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</si>
  <si>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</si>
  <si>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</si>
  <si>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</si>
  <si>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</si>
  <si>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</si>
  <si>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</si>
  <si>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</si>
  <si>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</si>
  <si>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</si>
  <si>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</si>
  <si>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</si>
  <si>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</si>
  <si>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</si>
  <si>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</si>
  <si>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</si>
  <si>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</si>
  <si>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</si>
  <si>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</si>
  <si>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</si>
  <si>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</si>
  <si>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</si>
  <si>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</si>
  <si>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</si>
  <si>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</si>
  <si>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</si>
  <si>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</si>
  <si>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</si>
  <si>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</si>
  <si>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</si>
  <si>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</si>
  <si>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</si>
  <si>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</si>
  <si>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</si>
  <si>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</si>
  <si>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</si>
  <si>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</si>
  <si>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</si>
  <si>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</si>
  <si>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</si>
  <si>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</si>
  <si>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</si>
  <si>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</si>
  <si>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</si>
  <si>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</si>
  <si>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</si>
  <si>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</si>
  <si>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</si>
  <si>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</si>
  <si>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</si>
  <si>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</si>
  <si>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</si>
  <si>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</si>
  <si>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</si>
  <si>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</si>
  <si>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</si>
  <si>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</si>
  <si>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</si>
  <si>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</si>
  <si>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</si>
  <si>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</si>
  <si>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</si>
  <si>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</si>
  <si>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</si>
  <si>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</si>
  <si>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</si>
  <si>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</si>
  <si>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</si>
  <si>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</si>
  <si>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</si>
  <si>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</si>
  <si>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</si>
  <si>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</si>
  <si>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</si>
  <si>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</si>
  <si>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</si>
  <si>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</si>
  <si>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</si>
  <si>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</si>
  <si>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</si>
  <si>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</si>
  <si>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</si>
  <si>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</si>
  <si>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</si>
  <si>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</si>
  <si>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</si>
  <si>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</si>
  <si>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</si>
  <si>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</si>
  <si>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</si>
  <si>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</si>
  <si>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</si>
  <si>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</si>
  <si>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</si>
  <si>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</si>
  <si>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</si>
  <si>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</si>
  <si>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</si>
  <si>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</si>
  <si>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</si>
  <si>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</si>
  <si>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</si>
  <si>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</si>
  <si>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</si>
  <si>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</si>
  <si>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</si>
  <si>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</si>
  <si>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</si>
  <si>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</si>
  <si>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</si>
  <si>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</si>
  <si>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</si>
  <si>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</si>
  <si>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</si>
  <si>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</si>
  <si>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</si>
  <si>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</si>
  <si>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</si>
  <si>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</si>
  <si>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</si>
  <si>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</si>
  <si>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</si>
  <si>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</si>
  <si>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</si>
  <si>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</si>
  <si>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</si>
  <si>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</si>
  <si>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</si>
  <si>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</si>
  <si>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</si>
  <si>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</si>
  <si>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</si>
  <si>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</si>
  <si>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</si>
  <si>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</si>
  <si>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</si>
  <si>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</si>
  <si>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</si>
  <si>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</si>
  <si>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</si>
  <si>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</si>
  <si>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</si>
  <si>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</si>
  <si>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</si>
  <si>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</si>
  <si>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</si>
  <si>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</si>
  <si>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</si>
  <si>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</si>
  <si>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</si>
  <si>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</si>
  <si>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</si>
  <si>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</si>
  <si>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</si>
  <si>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</si>
  <si>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</si>
  <si>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</si>
  <si>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</si>
  <si>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</si>
  <si>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</si>
  <si>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</si>
  <si>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</si>
  <si>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</si>
  <si>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</si>
  <si>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</si>
  <si>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</si>
  <si>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</si>
  <si>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</si>
  <si>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</si>
  <si>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</si>
  <si>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</si>
  <si>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</si>
  <si>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</si>
  <si>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</si>
  <si>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</si>
  <si>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</si>
  <si>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</si>
  <si>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</si>
  <si>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</si>
  <si>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</si>
  <si>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</si>
  <si>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</si>
  <si>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</si>
  <si>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</si>
  <si>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</si>
  <si>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</si>
  <si>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</si>
  <si>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</si>
  <si>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</si>
  <si>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</si>
  <si>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</si>
  <si>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</si>
  <si>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</si>
  <si>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</si>
  <si>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</si>
  <si>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</si>
  <si>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</si>
  <si>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</si>
  <si>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</si>
  <si>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</si>
  <si>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</si>
  <si>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</si>
  <si>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</si>
  <si>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</si>
  <si>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</si>
  <si>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</si>
  <si>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</si>
  <si>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</si>
  <si>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</si>
  <si>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</si>
  <si>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</si>
  <si>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</si>
  <si>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</si>
  <si>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</si>
  <si>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</si>
  <si>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</si>
  <si>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</si>
  <si>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</si>
  <si>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</si>
  <si>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</si>
  <si>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</si>
  <si>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</si>
  <si>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</si>
  <si>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</si>
  <si>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</si>
  <si>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</si>
  <si>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</si>
  <si>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</si>
  <si>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</si>
  <si>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</si>
  <si>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</si>
  <si>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</si>
  <si>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</si>
  <si>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</si>
  <si>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</si>
  <si>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</si>
  <si>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</si>
  <si>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</si>
  <si>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</si>
  <si>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</si>
  <si>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</si>
  <si>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</si>
  <si>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</si>
  <si>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</si>
  <si>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</si>
  <si>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</si>
  <si>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</si>
  <si>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</si>
  <si>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</si>
  <si>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</si>
  <si>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</si>
  <si>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</si>
  <si>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</si>
  <si>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</si>
  <si>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</si>
  <si>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</si>
  <si>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</si>
  <si>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</si>
  <si>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</si>
  <si>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</si>
  <si>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</si>
  <si>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</si>
  <si>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</si>
  <si>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</si>
  <si>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</si>
  <si>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</si>
  <si>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</si>
  <si>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</si>
  <si>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</si>
  <si>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</si>
  <si>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</si>
  <si>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</si>
  <si>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</si>
  <si>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</si>
  <si>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</si>
  <si>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</si>
  <si>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</si>
  <si>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</si>
  <si>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</si>
  <si>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</si>
  <si>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</si>
  <si>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</si>
  <si>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</si>
  <si>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</si>
  <si>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</si>
  <si>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</si>
  <si>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</si>
  <si>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</si>
  <si>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</si>
  <si>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</si>
  <si>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</si>
  <si>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</si>
  <si>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</si>
  <si>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</si>
  <si>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</si>
  <si>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</si>
  <si>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</si>
  <si>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</si>
  <si>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</si>
  <si>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</si>
  <si>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</si>
  <si>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</si>
  <si>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</si>
  <si>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</si>
  <si>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</si>
  <si>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</si>
  <si>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</si>
  <si>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</si>
  <si>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</si>
  <si>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</si>
  <si>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</si>
  <si>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</si>
  <si>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</si>
  <si>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</si>
  <si>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</si>
  <si>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</si>
  <si>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</si>
  <si>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</si>
  <si>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</si>
  <si>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</si>
  <si>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</si>
  <si>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</si>
  <si>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</si>
  <si>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</si>
  <si>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</si>
  <si>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</si>
  <si>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</si>
  <si>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</si>
  <si>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</si>
  <si>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</si>
  <si>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</si>
  <si>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</si>
  <si>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</si>
  <si>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</si>
  <si>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</si>
  <si>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</si>
  <si>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</si>
  <si>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</si>
  <si>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</si>
  <si>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</si>
  <si>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</si>
  <si>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</si>
  <si>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</si>
  <si>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</si>
  <si>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</si>
  <si>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</si>
  <si>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</si>
  <si>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</si>
  <si>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</si>
  <si>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</si>
  <si>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</si>
  <si>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</si>
  <si>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</si>
  <si>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</si>
  <si>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</si>
  <si>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</si>
  <si>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</si>
  <si>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</si>
  <si>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</si>
  <si>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</si>
  <si>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</si>
  <si>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</si>
  <si>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</si>
  <si>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</si>
  <si>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</si>
  <si>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</si>
  <si>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</si>
  <si>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</si>
  <si>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</si>
  <si>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</si>
  <si>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</si>
  <si>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</si>
  <si>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</si>
  <si>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</si>
  <si>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</si>
  <si>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</si>
  <si>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</si>
  <si>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</si>
  <si>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</si>
  <si>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</si>
  <si>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</si>
  <si>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</si>
  <si>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</si>
  <si>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</si>
  <si>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</si>
  <si>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</si>
  <si>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</si>
  <si>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</si>
  <si>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</si>
  <si>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</si>
  <si>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</si>
  <si>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</si>
  <si>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</si>
  <si>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</si>
  <si>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</si>
  <si>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</si>
  <si>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</si>
  <si>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</si>
  <si>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</si>
  <si>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</si>
  <si>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</si>
  <si>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</si>
  <si>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</si>
  <si>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</si>
  <si>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</si>
  <si>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</si>
  <si>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</si>
  <si>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</si>
  <si>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</si>
  <si>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</si>
  <si>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</si>
  <si>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</si>
  <si>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</si>
  <si>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</si>
  <si>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</si>
  <si>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</si>
  <si>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</si>
  <si>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</si>
  <si>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</si>
  <si>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</si>
  <si>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</si>
  <si>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</si>
  <si>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</si>
  <si>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</si>
  <si>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</si>
  <si>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</si>
  <si>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</si>
  <si>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</si>
  <si>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</si>
  <si>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</si>
  <si>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</si>
  <si>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</si>
  <si>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</si>
  <si>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</si>
  <si>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</si>
  <si>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</si>
  <si>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</si>
  <si>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</si>
  <si>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</si>
  <si>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</si>
  <si>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</si>
  <si>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</si>
  <si>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</si>
  <si>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</si>
  <si>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</si>
  <si>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</si>
  <si>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</si>
  <si>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</si>
  <si>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</si>
  <si>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</si>
  <si>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</si>
  <si>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</si>
  <si>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</si>
  <si>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</si>
  <si>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</si>
  <si>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</si>
  <si>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</si>
  <si>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</si>
  <si>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</si>
  <si>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</si>
  <si>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</si>
  <si>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</si>
  <si>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</si>
  <si>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</si>
  <si>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</si>
  <si>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</si>
  <si>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</si>
  <si>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</si>
  <si>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</si>
  <si>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</si>
  <si>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</si>
  <si>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</si>
  <si>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</si>
  <si>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</si>
  <si>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</si>
  <si>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</si>
  <si>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</si>
  <si>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</si>
  <si>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</si>
  <si>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</si>
  <si>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</si>
  <si>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</si>
  <si>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</si>
  <si>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</si>
  <si>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</si>
  <si>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</si>
  <si>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</si>
  <si>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</si>
  <si>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</si>
  <si>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</si>
  <si>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</si>
  <si>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</si>
  <si>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</si>
  <si>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</si>
  <si>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</si>
  <si>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</si>
  <si>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</si>
  <si>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</si>
  <si>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</si>
  <si>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</si>
  <si>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</si>
  <si>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</si>
  <si>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</si>
  <si>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</si>
  <si>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</si>
  <si>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</si>
  <si>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</si>
  <si>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</si>
  <si>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</si>
  <si>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</si>
  <si>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</si>
  <si>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</si>
  <si>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</si>
  <si>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</si>
  <si>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</si>
  <si>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</si>
  <si>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</si>
  <si>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</si>
  <si>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</si>
  <si>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</si>
  <si>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</si>
  <si>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</si>
  <si>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</si>
  <si>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</si>
  <si>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</si>
  <si>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</si>
  <si>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</si>
  <si>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</si>
  <si>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</si>
  <si>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</si>
  <si>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</si>
  <si>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</si>
  <si>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</si>
  <si>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</si>
  <si>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</si>
  <si>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</si>
  <si>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</si>
  <si>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</si>
  <si>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</si>
  <si>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</si>
  <si>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</si>
  <si>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</si>
  <si>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</si>
  <si>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</si>
  <si>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</si>
  <si>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</si>
  <si>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</si>
  <si>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</si>
  <si>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</si>
  <si>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</si>
  <si>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</si>
  <si>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</si>
  <si>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</si>
  <si>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</si>
  <si>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</si>
  <si>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</si>
  <si>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</si>
  <si>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</si>
  <si>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</si>
  <si>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</si>
  <si>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</si>
  <si>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</si>
  <si>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</si>
  <si>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</si>
  <si>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</si>
  <si>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</si>
  <si>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</si>
  <si>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</si>
  <si>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</si>
  <si>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</si>
  <si>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</si>
  <si>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</si>
  <si>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</si>
  <si>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</si>
  <si>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</si>
  <si>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</si>
  <si>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</si>
  <si>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</si>
  <si>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</si>
  <si>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</si>
  <si>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</si>
  <si>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</si>
  <si>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</si>
  <si>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</si>
  <si>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</si>
  <si>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</si>
  <si>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</si>
  <si>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</si>
  <si>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</si>
  <si>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</si>
  <si>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</si>
  <si>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</si>
  <si>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</si>
  <si>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</si>
  <si>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</si>
  <si>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</si>
  <si>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</si>
  <si>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</si>
  <si>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</si>
  <si>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</si>
  <si>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</si>
  <si>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</si>
  <si>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</si>
  <si>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</si>
  <si>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</si>
  <si>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</si>
  <si>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</si>
  <si>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</si>
  <si>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</si>
  <si>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</si>
  <si>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</si>
  <si>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</si>
  <si>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</si>
  <si>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</si>
  <si>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</si>
  <si>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</si>
  <si>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</si>
  <si>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</si>
  <si>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</si>
  <si>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</si>
  <si>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</si>
  <si>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</si>
  <si>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</si>
  <si>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</si>
  <si>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</si>
  <si>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</si>
  <si>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</si>
  <si>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</si>
  <si>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</si>
  <si>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</si>
  <si>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</si>
  <si>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</si>
  <si>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</si>
  <si>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</si>
  <si>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</si>
  <si>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</si>
  <si>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</si>
  <si>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</si>
  <si>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</si>
  <si>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</si>
  <si>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</si>
  <si>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</si>
  <si>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</si>
  <si>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</si>
  <si>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</si>
  <si>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</si>
  <si>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</si>
  <si>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</si>
  <si>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</si>
  <si>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</si>
  <si>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</si>
  <si>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</si>
  <si>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</si>
  <si>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</si>
  <si>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</si>
  <si>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</si>
  <si>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</si>
  <si>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</si>
  <si>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</si>
  <si>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</si>
  <si>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</si>
  <si>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</si>
  <si>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</si>
  <si>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</si>
  <si>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</si>
  <si>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</si>
  <si>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</si>
  <si>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</si>
  <si>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</si>
  <si>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</si>
  <si>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</si>
  <si>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</si>
  <si>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</si>
  <si>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</si>
  <si>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</si>
  <si>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</si>
  <si>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</si>
  <si>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</si>
  <si>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</si>
  <si>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</si>
  <si>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</si>
  <si>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</si>
  <si>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</si>
  <si>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</si>
  <si>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</si>
  <si>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</si>
  <si>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</si>
  <si>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</si>
  <si>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</si>
  <si>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</si>
  <si>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</si>
  <si>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</si>
  <si>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</si>
  <si>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</si>
  <si>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</si>
  <si>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</si>
  <si>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</si>
  <si>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</si>
  <si>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</si>
  <si>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</si>
  <si>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</si>
  <si>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</si>
  <si>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</si>
  <si>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</si>
  <si>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</si>
  <si>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</si>
  <si>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</si>
  <si>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</si>
  <si>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</si>
  <si>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</si>
  <si>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</si>
  <si>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</si>
  <si>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</si>
  <si>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</si>
  <si>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</si>
  <si>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</si>
  <si>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</si>
  <si>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</si>
  <si>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</si>
  <si>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</si>
  <si>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</si>
  <si>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</si>
  <si>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</si>
  <si>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</si>
  <si>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</si>
  <si>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</si>
  <si>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</si>
  <si>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</si>
  <si>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</si>
  <si>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</si>
  <si>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</si>
  <si>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</si>
  <si>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</si>
  <si>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</si>
  <si>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</si>
  <si>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</si>
  <si>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</si>
  <si>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</si>
  <si>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</si>
  <si>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</si>
  <si>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</si>
  <si>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</si>
  <si>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</si>
  <si>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</si>
  <si>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</si>
  <si>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</si>
  <si>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</si>
  <si>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</si>
  <si>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</si>
  <si>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</si>
  <si>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</si>
  <si>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</si>
  <si>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</si>
  <si>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</si>
  <si>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</si>
  <si>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</si>
  <si>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</si>
  <si>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</si>
  <si>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</si>
  <si>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</si>
  <si>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</si>
  <si>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</si>
  <si>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</si>
  <si>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</si>
  <si>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</si>
  <si>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</si>
  <si>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</si>
  <si>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</si>
  <si>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</si>
  <si>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</si>
  <si>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</si>
  <si>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</si>
  <si>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</si>
  <si>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</si>
  <si>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</si>
  <si>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</si>
  <si>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</si>
  <si>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</si>
  <si>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</si>
  <si>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</si>
  <si>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</si>
  <si>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</si>
  <si>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</si>
  <si>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</si>
  <si>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</si>
  <si>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</si>
  <si>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</si>
  <si>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</si>
  <si>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</si>
  <si>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</si>
  <si>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</si>
  <si>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</si>
  <si>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</si>
  <si>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</si>
  <si>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</si>
  <si>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</si>
  <si>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</si>
  <si>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</si>
  <si>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</si>
  <si>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</si>
  <si>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</si>
  <si>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</si>
  <si>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</si>
  <si>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</si>
  <si>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</si>
  <si>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</si>
  <si>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</si>
  <si>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</si>
  <si>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</si>
  <si>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</si>
  <si>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</si>
  <si>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</si>
  <si>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</si>
  <si>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</si>
  <si>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</si>
  <si>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</si>
  <si>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</si>
  <si>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</si>
  <si>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</si>
  <si>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</si>
  <si>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</si>
  <si>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</si>
  <si>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</si>
  <si>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</si>
  <si>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</si>
  <si>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</si>
  <si>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</si>
  <si>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</si>
  <si>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</si>
  <si>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</si>
  <si>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</si>
  <si>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</si>
  <si>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</si>
  <si>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</si>
  <si>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</si>
  <si>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</si>
  <si>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</si>
  <si>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</si>
  <si>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</si>
  <si>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</si>
  <si>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</si>
  <si>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</si>
  <si>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</si>
  <si>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</si>
  <si>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</si>
  <si>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</si>
  <si>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</si>
  <si>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</si>
  <si>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</si>
  <si>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</si>
  <si>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</si>
  <si>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</si>
  <si>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</si>
  <si>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</si>
  <si>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</si>
  <si>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</si>
  <si>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</si>
  <si>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</si>
  <si>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</si>
  <si>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</si>
  <si>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</si>
  <si>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</si>
  <si>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</si>
  <si>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</si>
  <si>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</si>
  <si>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</si>
  <si>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</si>
  <si>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</si>
  <si>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</si>
  <si>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</si>
  <si>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</si>
  <si>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</si>
  <si>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</si>
  <si>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</si>
  <si>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</si>
  <si>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</si>
  <si>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</si>
  <si>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</si>
  <si>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</si>
  <si>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</si>
  <si>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</si>
  <si>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</si>
  <si>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</si>
  <si>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</si>
  <si>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</si>
  <si>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</si>
  <si>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</si>
  <si>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</si>
  <si>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</si>
  <si>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</si>
  <si>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</si>
  <si>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</si>
  <si>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</si>
  <si>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</si>
  <si>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</si>
  <si>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</si>
  <si>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</si>
  <si>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</si>
  <si>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</si>
  <si>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</si>
  <si>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</si>
  <si>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</si>
  <si>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</si>
  <si>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</si>
  <si>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</si>
  <si>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</si>
  <si>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</si>
  <si>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</si>
  <si>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</si>
  <si>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</si>
  <si>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</si>
  <si>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</si>
  <si>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</si>
  <si>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</si>
  <si>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</si>
  <si>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</si>
  <si>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</si>
  <si>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</si>
  <si>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</si>
  <si>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</si>
  <si>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</si>
  <si>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</si>
  <si>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</si>
  <si>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</si>
  <si>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</si>
  <si>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</si>
  <si>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</si>
  <si>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</si>
  <si>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</si>
  <si>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</si>
  <si>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</si>
  <si>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</si>
  <si>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</si>
  <si>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</si>
  <si>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</si>
  <si>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</si>
  <si>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</si>
  <si>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</si>
  <si>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</si>
  <si>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</si>
  <si>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</si>
  <si>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</si>
  <si>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</si>
  <si>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</si>
  <si>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</si>
  <si>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</si>
  <si>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</si>
  <si>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</si>
  <si>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</si>
  <si>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</si>
  <si>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</si>
  <si>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</si>
  <si>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</si>
  <si>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</si>
  <si>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</si>
  <si>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</si>
  <si>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</si>
  <si>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</si>
  <si>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</si>
  <si>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</si>
  <si>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</si>
  <si>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</si>
  <si>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</si>
  <si>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</si>
  <si>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</si>
  <si>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</si>
  <si>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</si>
  <si>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</si>
  <si>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</si>
  <si>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</si>
  <si>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</si>
  <si>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</si>
  <si>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</si>
  <si>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</si>
  <si>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</si>
  <si>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</si>
  <si>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</si>
  <si>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</si>
  <si>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</si>
  <si>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</si>
  <si>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</si>
  <si>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</si>
  <si>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</si>
  <si>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</si>
  <si>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</si>
  <si>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</si>
  <si>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</si>
  <si>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</si>
  <si>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</si>
  <si>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</si>
  <si>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</si>
  <si>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</si>
  <si>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</si>
  <si>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</si>
  <si>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</si>
  <si>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</si>
  <si>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</si>
  <si>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</si>
  <si>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</si>
  <si>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</si>
  <si>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</si>
  <si>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</si>
  <si>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</si>
  <si>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</si>
  <si>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</si>
  <si>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</si>
  <si>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</si>
  <si>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</si>
  <si>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</si>
  <si>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</si>
  <si>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</si>
  <si>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</si>
  <si>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</si>
  <si>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</si>
  <si>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</si>
  <si>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</si>
  <si>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</si>
  <si>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</si>
  <si>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</si>
  <si>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</si>
  <si>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</si>
  <si>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</si>
  <si>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</si>
  <si>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</si>
  <si>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</si>
  <si>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</si>
  <si>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</si>
  <si>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</si>
  <si>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</si>
  <si>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</si>
  <si>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</si>
  <si>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</si>
  <si>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</si>
  <si>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</si>
  <si>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</si>
  <si>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</si>
  <si>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</si>
  <si>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</si>
  <si>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</si>
  <si>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</si>
  <si>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</si>
  <si>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</si>
  <si>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</si>
  <si>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</si>
  <si>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</si>
  <si>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</si>
  <si>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</si>
  <si>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</si>
  <si>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</si>
  <si>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</si>
  <si>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</si>
  <si>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</si>
  <si>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</si>
  <si>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</si>
  <si>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</si>
  <si>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</si>
  <si>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</si>
  <si>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</si>
  <si>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</si>
  <si>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</si>
  <si>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</si>
  <si>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</si>
  <si>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</si>
  <si>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</si>
  <si>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</si>
  <si>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</si>
  <si>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</si>
  <si>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</si>
  <si>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</si>
  <si>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</si>
  <si>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</si>
  <si>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</si>
  <si>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</si>
  <si>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</si>
  <si>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</si>
  <si>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</si>
  <si>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</si>
  <si>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</si>
  <si>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</si>
  <si>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</si>
  <si>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</si>
  <si>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</si>
  <si>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</si>
  <si>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</si>
  <si>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</si>
  <si>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</si>
  <si>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</si>
  <si>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</si>
  <si>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</si>
  <si>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</si>
  <si>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</si>
  <si>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</si>
  <si>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</si>
  <si>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</si>
  <si>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</si>
  <si>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</si>
  <si>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</si>
  <si>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</si>
  <si>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</si>
  <si>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</si>
  <si>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</si>
  <si>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</si>
  <si>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</si>
  <si>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</si>
  <si>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</si>
  <si>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</si>
  <si>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</si>
  <si>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</si>
  <si>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</si>
  <si>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</si>
  <si>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</si>
  <si>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</si>
  <si>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</si>
  <si>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</si>
  <si>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</si>
  <si>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</si>
  <si>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</si>
  <si>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</si>
  <si>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</si>
  <si>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</si>
  <si>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</si>
  <si>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</si>
  <si>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</si>
  <si>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</si>
  <si>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</si>
  <si>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</si>
  <si>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</si>
  <si>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</si>
  <si>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</si>
  <si>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</si>
  <si>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</si>
  <si>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</si>
  <si>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</si>
  <si>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</si>
  <si>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</si>
  <si>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</si>
  <si>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</si>
  <si>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</si>
  <si>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</si>
  <si>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</si>
  <si>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</si>
  <si>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</si>
  <si>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</si>
  <si>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</si>
  <si>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</si>
  <si>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</si>
  <si>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</si>
  <si>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</si>
  <si>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</si>
  <si>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</si>
  <si>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</si>
  <si>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</si>
  <si>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</si>
  <si>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</si>
  <si>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</si>
  <si>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</si>
  <si>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</si>
  <si>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</si>
  <si>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</si>
  <si>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</si>
  <si>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</si>
  <si>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</si>
  <si>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</si>
  <si>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</si>
  <si>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</si>
  <si>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</si>
  <si>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</si>
  <si>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</si>
  <si>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</si>
  <si>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</si>
  <si>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</si>
  <si>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</si>
  <si>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</si>
  <si>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</si>
  <si>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</si>
  <si>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</si>
  <si>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</si>
  <si>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</si>
  <si>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</si>
  <si>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</si>
  <si>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</si>
  <si>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</si>
  <si>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</si>
  <si>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</si>
  <si>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</si>
  <si>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</si>
  <si>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</si>
  <si>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</si>
  <si>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</si>
  <si>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</si>
  <si>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</si>
  <si>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</si>
  <si>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</si>
  <si>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</si>
  <si>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</si>
  <si>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</si>
  <si>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</si>
  <si>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</si>
  <si>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</si>
  <si>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</si>
  <si>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</si>
  <si>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</si>
  <si>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</si>
  <si>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</si>
  <si>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</si>
  <si>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</si>
  <si>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</si>
  <si>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</si>
  <si>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</si>
  <si>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</si>
  <si>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</si>
  <si>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</si>
  <si>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</si>
  <si>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</si>
  <si>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</si>
  <si>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</si>
  <si>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</si>
  <si>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</si>
  <si>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</si>
  <si>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</si>
  <si>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</si>
  <si>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</si>
  <si>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</si>
  <si>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</si>
  <si>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</si>
  <si>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</si>
  <si>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</si>
  <si>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</si>
  <si>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</si>
  <si>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</si>
  <si>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</si>
  <si>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</si>
  <si>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</si>
  <si>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</si>
  <si>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</si>
  <si>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</si>
  <si>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</si>
  <si>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</si>
  <si>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</si>
  <si>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</si>
  <si>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</si>
  <si>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</si>
  <si>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</si>
  <si>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</si>
  <si>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</si>
  <si>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</si>
  <si>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</si>
  <si>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</si>
  <si>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</si>
  <si>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</si>
  <si>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</si>
  <si>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</si>
  <si>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</si>
  <si>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</si>
  <si>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</si>
  <si>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</si>
  <si>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</si>
  <si>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</si>
  <si>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</si>
  <si>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</si>
  <si>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</si>
  <si>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</si>
  <si>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</si>
  <si>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</si>
  <si>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</si>
  <si>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</si>
  <si>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</si>
  <si>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</si>
  <si>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</si>
  <si>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</si>
  <si>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</si>
  <si>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</si>
  <si>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</si>
  <si>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</si>
  <si>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</si>
  <si>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</si>
  <si>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</si>
  <si>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</si>
  <si>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</si>
  <si>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</si>
  <si>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</si>
  <si>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</si>
  <si>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</si>
  <si>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</si>
  <si>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</si>
  <si>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</si>
  <si>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</si>
  <si>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</si>
  <si>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</si>
  <si>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</si>
  <si>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</si>
  <si>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</si>
  <si>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</si>
  <si>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</si>
  <si>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</si>
  <si>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</si>
  <si>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</si>
  <si>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</si>
  <si>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</si>
  <si>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</si>
  <si>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</si>
  <si>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</si>
  <si>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</si>
  <si>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</si>
  <si>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</si>
  <si>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</si>
  <si>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</si>
  <si>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</si>
  <si>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</si>
  <si>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</si>
  <si>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</si>
  <si>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</si>
  <si>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</si>
  <si>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</si>
  <si>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</si>
  <si>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</si>
  <si>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</si>
  <si>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</si>
  <si>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</si>
  <si>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</si>
  <si>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</si>
  <si>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</si>
  <si>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</si>
  <si>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</si>
  <si>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</si>
  <si>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</si>
  <si>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</si>
  <si>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</si>
  <si>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</si>
  <si>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</si>
  <si>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</si>
  <si>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</si>
  <si>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</si>
  <si>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</si>
  <si>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</si>
  <si>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</si>
  <si>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</si>
  <si>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</si>
  <si>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</si>
  <si>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</si>
  <si>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</si>
  <si>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</si>
  <si>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</si>
  <si>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</si>
  <si>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</si>
  <si>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</si>
  <si>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</si>
  <si>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</si>
  <si>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</si>
  <si>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</si>
  <si>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</si>
  <si>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</si>
  <si>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</si>
  <si>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</si>
  <si>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</si>
  <si>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</si>
  <si>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</si>
  <si>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</si>
  <si>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</si>
  <si>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</si>
  <si>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</si>
  <si>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</si>
  <si>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</si>
  <si>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</si>
  <si>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</si>
  <si>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</si>
  <si>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</si>
  <si>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</si>
  <si>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</si>
  <si>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</si>
  <si>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</si>
  <si>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</si>
  <si>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</si>
  <si>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</si>
  <si>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</si>
  <si>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</si>
  <si>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</si>
  <si>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</si>
  <si>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</si>
  <si>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</si>
  <si>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</si>
  <si>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</si>
  <si>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</si>
  <si>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</si>
  <si>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</si>
  <si>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</si>
  <si>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</si>
  <si>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</si>
  <si>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</si>
  <si>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</si>
  <si>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</si>
  <si>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</si>
  <si>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</si>
  <si>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</si>
  <si>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</si>
  <si>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</si>
  <si>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</si>
  <si>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</si>
  <si>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</si>
  <si>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</si>
  <si>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</si>
  <si>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</si>
  <si>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</si>
  <si>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</si>
  <si>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</si>
  <si>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</si>
  <si>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</si>
  <si>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</si>
  <si>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</si>
  <si>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</si>
  <si>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</si>
  <si>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</si>
  <si>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</si>
  <si>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</si>
  <si>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</si>
  <si>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</si>
  <si>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</si>
  <si>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</si>
  <si>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</si>
  <si>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</si>
  <si>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</si>
  <si>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</si>
  <si>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</si>
  <si>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</si>
  <si>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</si>
  <si>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</si>
  <si>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</si>
  <si>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</si>
  <si>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</si>
  <si>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</si>
  <si>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</si>
  <si>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</si>
  <si>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</si>
  <si>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</si>
  <si>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</si>
  <si>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</si>
  <si>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</si>
  <si>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</si>
  <si>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</si>
  <si>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</si>
  <si>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</si>
  <si>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</si>
  <si>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</si>
  <si>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</si>
  <si>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</si>
  <si>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</si>
  <si>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</si>
  <si>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</si>
  <si>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</si>
  <si>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</si>
  <si>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</si>
  <si>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</si>
  <si>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</si>
  <si>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</si>
  <si>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</si>
  <si>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</si>
  <si>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</si>
  <si>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</si>
  <si>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</si>
  <si>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</si>
  <si>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</si>
  <si>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</si>
  <si>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</si>
  <si>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</si>
  <si>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</si>
  <si>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</si>
  <si>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</si>
  <si>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</si>
  <si>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</si>
  <si>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</si>
  <si>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</si>
  <si>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</si>
  <si>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</si>
  <si>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</si>
  <si>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</si>
  <si>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</si>
  <si>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</si>
  <si>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</si>
  <si>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</si>
  <si>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</si>
  <si>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</si>
  <si>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</si>
  <si>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</si>
  <si>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</si>
  <si>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</si>
  <si>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</si>
  <si>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</si>
  <si>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</si>
  <si>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</si>
  <si>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</si>
  <si>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</si>
  <si>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</si>
  <si>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</si>
  <si>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</si>
  <si>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</si>
  <si>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</si>
  <si>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</si>
  <si>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</si>
  <si>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</si>
  <si>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</si>
  <si>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</si>
  <si>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</si>
  <si>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</si>
  <si>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</si>
  <si>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</si>
  <si>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</si>
  <si>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</si>
  <si>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</si>
  <si>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</si>
  <si>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</si>
  <si>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</si>
  <si>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</si>
  <si>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</si>
  <si>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</si>
  <si>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</si>
  <si>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</si>
  <si>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</si>
  <si>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</si>
  <si>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</si>
  <si>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</si>
  <si>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</si>
  <si>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</si>
  <si>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</si>
  <si>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</si>
  <si>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</si>
  <si>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</si>
  <si>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</si>
  <si>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</si>
  <si>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</si>
  <si>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</si>
  <si>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</si>
  <si>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</si>
  <si>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</si>
  <si>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</si>
  <si>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</si>
  <si>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</si>
  <si>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</si>
  <si>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</si>
  <si>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</si>
  <si>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</si>
  <si>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</si>
  <si>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</si>
  <si>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</si>
  <si>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</si>
  <si>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</si>
  <si>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</si>
  <si>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</si>
  <si>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</si>
  <si>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</si>
  <si>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</si>
  <si>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</si>
  <si>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</si>
  <si>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</si>
  <si>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</si>
  <si>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</si>
  <si>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</si>
  <si>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</si>
  <si>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</si>
  <si>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</si>
  <si>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</si>
  <si>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</si>
  <si>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</si>
  <si>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</si>
  <si>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</si>
  <si>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</si>
  <si>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</si>
  <si>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</si>
  <si>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</si>
  <si>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</si>
  <si>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</si>
  <si>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</si>
  <si>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</si>
  <si>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</si>
  <si>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</si>
  <si>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</si>
  <si>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</si>
  <si>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</si>
  <si>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</si>
  <si>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</si>
  <si>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</si>
  <si>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</si>
  <si>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</si>
  <si>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</si>
  <si>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</si>
  <si>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</si>
  <si>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</si>
  <si>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</si>
  <si>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</si>
  <si>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</si>
  <si>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</si>
  <si>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</si>
  <si>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</si>
  <si>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</si>
  <si>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</si>
  <si>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</si>
  <si>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</si>
  <si>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</si>
  <si>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</si>
  <si>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</si>
  <si>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</si>
  <si>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</si>
  <si>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</si>
  <si>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</si>
  <si>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</si>
  <si>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</si>
  <si>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</si>
  <si>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</si>
  <si>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</si>
  <si>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</si>
  <si>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</si>
  <si>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</si>
  <si>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</si>
  <si>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</si>
  <si>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</si>
  <si>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</si>
  <si>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</si>
  <si>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</si>
  <si>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</si>
  <si>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</si>
  <si>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</si>
  <si>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</si>
  <si>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</si>
  <si>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</si>
  <si>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</si>
  <si>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</si>
  <si>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</si>
  <si>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</si>
  <si>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</si>
  <si>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</si>
  <si>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</si>
  <si>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</si>
  <si>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</si>
  <si>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</si>
  <si>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</si>
  <si>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</si>
  <si>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</si>
  <si>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</si>
  <si>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</si>
  <si>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</si>
  <si>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</si>
  <si>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</si>
  <si>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</si>
  <si>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</si>
  <si>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</si>
  <si>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</si>
  <si>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</si>
  <si>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</si>
  <si>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</si>
  <si>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</si>
  <si>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</si>
  <si>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</si>
  <si>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</si>
  <si>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</si>
  <si>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</si>
  <si>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</si>
  <si>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</si>
  <si>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</si>
  <si>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</si>
  <si>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</si>
  <si>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</si>
  <si>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</si>
  <si>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</si>
  <si>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</si>
  <si>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</si>
  <si>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</si>
  <si>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</si>
  <si>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</si>
  <si>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</si>
  <si>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</si>
  <si>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</si>
  <si>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</si>
  <si>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</si>
  <si>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</si>
  <si>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</si>
  <si>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</si>
  <si>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</si>
  <si>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</si>
  <si>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</si>
  <si>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</si>
  <si>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</si>
  <si>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</si>
  <si>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</si>
  <si>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</si>
  <si>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</si>
  <si>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</si>
  <si>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</si>
  <si>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</si>
  <si>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</si>
  <si>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</si>
  <si>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</si>
  <si>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</si>
  <si>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</si>
  <si>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</si>
  <si>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</si>
  <si>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</si>
  <si>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</si>
  <si>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</si>
  <si>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</si>
  <si>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</si>
  <si>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</si>
  <si>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</si>
  <si>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</si>
  <si>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</si>
  <si>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</si>
  <si>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</si>
  <si>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</si>
  <si>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</si>
  <si>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</si>
  <si>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</si>
  <si>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</si>
  <si>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</si>
  <si>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</si>
  <si>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</si>
  <si>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</si>
  <si>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</si>
  <si>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</si>
  <si>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</si>
  <si>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</si>
  <si>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</si>
  <si>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</si>
  <si>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</si>
  <si>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</si>
  <si>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</si>
  <si>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</si>
  <si>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</si>
  <si>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</si>
  <si>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</si>
  <si>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</si>
  <si>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</si>
  <si>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</si>
  <si>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</si>
  <si>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</si>
  <si>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</si>
  <si>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</si>
  <si>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</si>
  <si>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</si>
  <si>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</si>
  <si>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</si>
  <si>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</si>
  <si>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</si>
  <si>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</si>
  <si>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</si>
  <si>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</si>
  <si>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</si>
  <si>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</si>
  <si>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</si>
  <si>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</si>
  <si>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</si>
  <si>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</si>
  <si>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</si>
  <si>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</si>
  <si>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</si>
  <si>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</si>
  <si>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</si>
  <si>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</si>
  <si>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</si>
  <si>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</si>
  <si>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</si>
  <si>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</si>
  <si>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</si>
  <si>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</si>
  <si>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</si>
  <si>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</si>
  <si>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</si>
  <si>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</si>
  <si>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</si>
  <si>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</si>
  <si>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</si>
  <si>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</si>
  <si>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</si>
  <si>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</si>
  <si>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</si>
  <si>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</si>
  <si>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</si>
  <si>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</si>
  <si>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</si>
  <si>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</si>
  <si>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</si>
  <si>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</si>
  <si>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</si>
  <si>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</si>
  <si>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</si>
  <si>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</si>
  <si>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</si>
  <si>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</si>
  <si>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</si>
  <si>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</si>
  <si>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</si>
  <si>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</si>
  <si>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</si>
  <si>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</si>
  <si>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</si>
  <si>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</si>
  <si>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</si>
  <si>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</si>
  <si>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</si>
  <si>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</si>
  <si>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</si>
  <si>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</si>
  <si>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</si>
  <si>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</si>
  <si>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</si>
  <si>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</si>
  <si>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</si>
  <si>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</si>
  <si>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</si>
  <si>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</si>
  <si>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</si>
  <si>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</si>
  <si>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</si>
  <si>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</si>
  <si>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</si>
  <si>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</si>
  <si>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</si>
  <si>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</si>
  <si>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</si>
  <si>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</si>
  <si>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</si>
  <si>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</si>
  <si>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</si>
  <si>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</si>
  <si>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</si>
  <si>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</si>
  <si>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</si>
  <si>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</si>
  <si>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</si>
  <si>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</si>
  <si>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</si>
  <si>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</si>
  <si>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</si>
  <si>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</si>
  <si>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</si>
  <si>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</si>
  <si>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</si>
  <si>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</si>
  <si>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</si>
  <si>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</si>
  <si>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</si>
  <si>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</si>
  <si>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</si>
  <si>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</si>
  <si>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</si>
  <si>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</si>
  <si>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</si>
  <si>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</si>
  <si>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</si>
  <si>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</si>
  <si>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</si>
  <si>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</si>
  <si>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</si>
  <si>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</si>
  <si>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</si>
  <si>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</si>
  <si>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</si>
  <si>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</si>
  <si>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</si>
  <si>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</si>
  <si>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</si>
  <si>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</si>
  <si>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</si>
  <si>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</si>
  <si>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</si>
  <si>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</si>
  <si>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</si>
  <si>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</si>
  <si>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</si>
  <si>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</si>
  <si>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</si>
  <si>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</si>
  <si>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</si>
  <si>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</si>
  <si>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</si>
  <si>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</si>
  <si>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</si>
  <si>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</si>
  <si>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</si>
  <si>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</si>
  <si>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</si>
  <si>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</si>
  <si>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</si>
  <si>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</si>
  <si>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</si>
  <si>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</si>
  <si>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</si>
  <si>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</si>
  <si>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</si>
  <si>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</si>
  <si>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</si>
  <si>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</si>
  <si>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</si>
  <si>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</si>
  <si>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</si>
  <si>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</si>
  <si>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</si>
  <si>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</si>
  <si>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</si>
  <si>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</si>
  <si>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</si>
  <si>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</si>
  <si>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</si>
  <si>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</si>
  <si>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</si>
  <si>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</si>
  <si>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</si>
  <si>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</si>
  <si>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</si>
  <si>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</si>
  <si>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</si>
  <si>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</si>
  <si>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</si>
  <si>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</si>
  <si>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</si>
  <si>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</si>
  <si>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</si>
  <si>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</si>
  <si>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</si>
  <si>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</si>
  <si>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</si>
  <si>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</si>
  <si>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</si>
  <si>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</si>
  <si>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</si>
  <si>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</si>
  <si>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</si>
  <si>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</si>
  <si>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</si>
  <si>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</si>
  <si>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</si>
  <si>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</si>
  <si>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</si>
  <si>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</si>
  <si>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</si>
  <si>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</si>
  <si>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</si>
  <si>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</si>
  <si>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</si>
  <si>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</si>
  <si>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</si>
  <si>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</si>
  <si>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</si>
  <si>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</si>
  <si>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</si>
  <si>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</si>
  <si>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</si>
  <si>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</si>
  <si>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</si>
  <si>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</si>
  <si>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</si>
  <si>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</si>
  <si>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</si>
  <si>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</si>
  <si>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</si>
  <si>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</si>
  <si>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</si>
  <si>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</si>
  <si>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</si>
  <si>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</si>
  <si>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</si>
  <si>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</si>
  <si>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</si>
  <si>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</si>
  <si>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</si>
  <si>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</si>
  <si>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</si>
  <si>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</si>
  <si>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</si>
  <si>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</si>
  <si>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</si>
  <si>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</si>
  <si>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</si>
  <si>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</si>
  <si>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</si>
  <si>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</si>
  <si>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</si>
  <si>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</si>
  <si>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</si>
  <si>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</si>
  <si>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</si>
  <si>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</si>
  <si>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</si>
  <si>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</si>
  <si>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</si>
  <si>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</si>
  <si>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</si>
  <si>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</si>
  <si>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</si>
  <si>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</si>
  <si>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</si>
  <si>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</si>
  <si>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</si>
  <si>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</si>
  <si>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</si>
  <si>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</si>
  <si>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</si>
  <si>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</si>
  <si>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</si>
  <si>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</si>
  <si>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</si>
  <si>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</si>
  <si>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</si>
  <si>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</si>
  <si>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</si>
  <si>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</si>
  <si>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</si>
  <si>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</si>
  <si>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</si>
  <si>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</si>
  <si>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</si>
  <si>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</si>
  <si>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</si>
  <si>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</si>
  <si>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</si>
  <si>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</si>
  <si>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</si>
  <si>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</si>
  <si>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</si>
  <si>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</si>
  <si>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</si>
  <si>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</si>
  <si>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</si>
  <si>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</si>
  <si>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</si>
  <si>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</si>
  <si>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</si>
  <si>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</si>
  <si>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</si>
  <si>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</si>
  <si>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</si>
  <si>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</si>
  <si>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</si>
  <si>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</si>
  <si>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</si>
  <si>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</si>
  <si>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</si>
  <si>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</si>
  <si>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</si>
  <si>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</si>
  <si>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</si>
  <si>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</si>
  <si>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</si>
  <si>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</si>
  <si>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</si>
  <si>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</si>
  <si>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</si>
  <si>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</si>
  <si>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</si>
  <si>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</si>
  <si>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</si>
  <si>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</si>
  <si>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</si>
  <si>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</si>
  <si>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</si>
  <si>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</si>
  <si>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</si>
  <si>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</si>
  <si>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</si>
  <si>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</si>
  <si>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</si>
  <si>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</si>
  <si>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</si>
  <si>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</si>
  <si>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</si>
  <si>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</si>
  <si>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</si>
  <si>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</si>
  <si>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</si>
  <si>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</si>
  <si>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</si>
  <si>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</si>
  <si>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</si>
  <si>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</si>
  <si>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</si>
  <si>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</si>
  <si>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</si>
  <si>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</si>
  <si>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</si>
  <si>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</si>
  <si>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</si>
  <si>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</si>
  <si>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</si>
  <si>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</si>
  <si>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</si>
  <si>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</si>
  <si>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</si>
  <si>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</si>
  <si>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</si>
  <si>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</si>
  <si>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</si>
  <si>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</si>
  <si>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</si>
  <si>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</si>
  <si>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</si>
  <si>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</si>
  <si>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</si>
  <si>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</si>
  <si>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</si>
  <si>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</si>
  <si>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</si>
  <si>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</si>
  <si>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</si>
  <si>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</si>
  <si>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</si>
  <si>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</si>
  <si>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</si>
  <si>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</si>
  <si>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</si>
  <si>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</si>
  <si>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</si>
  <si>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</si>
  <si>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</si>
  <si>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</si>
  <si>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</si>
  <si>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</si>
  <si>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</si>
  <si>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</si>
  <si>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</si>
  <si>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</si>
  <si>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</si>
  <si>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</si>
  <si>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</si>
  <si>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</si>
  <si>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</si>
  <si>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</si>
  <si>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</si>
  <si>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</si>
  <si>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</si>
  <si>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</si>
  <si>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</si>
  <si>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</si>
  <si>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</si>
  <si>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</si>
  <si>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</si>
  <si>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</si>
  <si>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</si>
  <si>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</si>
  <si>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</si>
  <si>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</si>
  <si>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</si>
  <si>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</si>
  <si>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</si>
  <si>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</si>
  <si>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</si>
  <si>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</si>
  <si>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</si>
  <si>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</si>
  <si>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</si>
  <si>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</si>
  <si>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</si>
  <si>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</si>
  <si>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</si>
  <si>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</si>
  <si>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</si>
  <si>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</si>
  <si>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</si>
  <si>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</si>
  <si>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</si>
  <si>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</si>
  <si>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</si>
  <si>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</si>
  <si>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</si>
  <si>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</si>
  <si>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</si>
  <si>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</si>
  <si>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</si>
  <si>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</si>
  <si>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</si>
  <si>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</si>
  <si>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</si>
  <si>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</si>
  <si>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</si>
  <si>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</si>
  <si>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</si>
  <si>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</si>
  <si>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</si>
  <si>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</si>
  <si>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</si>
  <si>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</si>
  <si>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</si>
  <si>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</si>
  <si>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</si>
  <si>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</si>
  <si>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</si>
  <si>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</si>
  <si>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</si>
  <si>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</si>
  <si>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</si>
  <si>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</si>
  <si>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</si>
  <si>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</si>
  <si>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</si>
  <si>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</si>
  <si>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</si>
  <si>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</si>
  <si>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</si>
  <si>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</si>
  <si>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</si>
  <si>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</si>
  <si>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</si>
  <si>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</si>
  <si>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</si>
  <si>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</si>
  <si>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</si>
  <si>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</si>
  <si>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</si>
  <si>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</si>
  <si>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</si>
  <si>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</si>
  <si>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</si>
  <si>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</si>
  <si>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</si>
  <si>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</si>
  <si>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</si>
  <si>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</si>
  <si>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</si>
  <si>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</si>
  <si>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</si>
  <si>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</si>
  <si>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</si>
  <si>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</si>
  <si>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</si>
  <si>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</si>
  <si>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</si>
  <si>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</si>
  <si>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</si>
  <si>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</si>
  <si>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</si>
  <si>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</si>
  <si>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</si>
  <si>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</si>
  <si>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</si>
  <si>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</si>
  <si>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</si>
  <si>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</si>
  <si>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</si>
  <si>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</si>
  <si>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</si>
  <si>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</si>
  <si>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</si>
  <si>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</si>
  <si>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</si>
  <si>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</si>
  <si>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</si>
  <si>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</si>
  <si>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</si>
  <si>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</si>
  <si>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</si>
  <si>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</si>
  <si>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</si>
  <si>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</si>
  <si>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</si>
  <si>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</si>
  <si>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</si>
  <si>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</si>
  <si>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</si>
  <si>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</si>
  <si>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</si>
  <si>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</si>
  <si>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</si>
  <si>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</si>
  <si>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</si>
  <si>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</si>
  <si>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</si>
  <si>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</si>
  <si>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</si>
  <si>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</si>
  <si>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</si>
  <si>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</si>
  <si>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</si>
  <si>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</si>
  <si>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</si>
  <si>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</si>
  <si>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</si>
  <si>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</si>
  <si>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</si>
  <si>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</si>
  <si>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</si>
  <si>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</si>
  <si>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</si>
  <si>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</si>
  <si>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</si>
  <si>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</si>
  <si>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</si>
  <si>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</si>
  <si>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</si>
  <si>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</si>
  <si>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</si>
  <si>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</si>
  <si>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</si>
  <si>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</si>
  <si>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</si>
  <si>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</si>
  <si>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</si>
  <si>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</si>
  <si>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</si>
  <si>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</si>
  <si>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</si>
  <si>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</si>
  <si>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</si>
  <si>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</si>
  <si>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</si>
  <si>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</si>
  <si>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</si>
  <si>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</si>
  <si>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</si>
  <si>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</si>
  <si>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</si>
  <si>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</si>
  <si>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</si>
  <si>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</si>
  <si>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</si>
  <si>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</si>
  <si>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</si>
  <si>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</si>
  <si>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</si>
  <si>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</si>
  <si>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</si>
  <si>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</si>
  <si>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</si>
  <si>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</si>
  <si>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</si>
  <si>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</si>
  <si>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</si>
  <si>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</si>
  <si>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</si>
  <si>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</si>
  <si>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</si>
  <si>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</si>
  <si>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</si>
  <si>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</si>
  <si>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</si>
  <si>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</si>
  <si>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</si>
  <si>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</si>
  <si>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</si>
  <si>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</si>
  <si>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</si>
  <si>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</si>
  <si>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</si>
  <si>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</si>
  <si>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</si>
  <si>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</si>
  <si>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</si>
  <si>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</si>
  <si>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</si>
  <si>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</si>
  <si>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</si>
  <si>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</si>
  <si>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</si>
  <si>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</si>
  <si>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</si>
  <si>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</si>
  <si>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</si>
  <si>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</si>
  <si>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</si>
  <si>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</si>
  <si>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</si>
  <si>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</si>
  <si>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</si>
  <si>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</si>
  <si>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</si>
  <si>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</si>
  <si>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</si>
  <si>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</si>
  <si>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</si>
  <si>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</si>
  <si>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</si>
  <si>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</si>
  <si>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</si>
  <si>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</si>
  <si>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</si>
  <si>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</si>
  <si>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</si>
  <si>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</si>
  <si>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</si>
  <si>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</si>
  <si>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</si>
  <si>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</si>
  <si>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</si>
  <si>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</si>
  <si>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</si>
  <si>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</si>
  <si>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</si>
  <si>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</si>
  <si>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</si>
  <si>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</si>
  <si>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</si>
  <si>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</si>
  <si>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</si>
  <si>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</si>
  <si>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</si>
  <si>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</si>
  <si>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</si>
  <si>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</si>
  <si>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</si>
  <si>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</si>
  <si>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</si>
  <si>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</si>
  <si>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</si>
  <si>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</si>
  <si>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</si>
  <si>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</si>
  <si>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</si>
  <si>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</si>
  <si>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</si>
  <si>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</si>
  <si>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</si>
  <si>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</si>
  <si>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</si>
  <si>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</si>
  <si>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</si>
  <si>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</si>
  <si>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</si>
  <si>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</si>
  <si>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</si>
  <si>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</si>
  <si>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</si>
  <si>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</si>
  <si>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</si>
  <si>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</si>
  <si>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</si>
  <si>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</si>
  <si>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</si>
  <si>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</si>
  <si>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</si>
  <si>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</si>
  <si>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</si>
  <si>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</si>
  <si>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</si>
  <si>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</si>
  <si>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</si>
  <si>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</si>
  <si>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</si>
  <si>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</si>
  <si>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</si>
  <si>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</si>
  <si>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</si>
  <si>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</si>
  <si>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</si>
  <si>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</si>
  <si>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</si>
  <si>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</si>
  <si>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</si>
  <si>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</si>
  <si>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</si>
  <si>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</si>
  <si>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</si>
  <si>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</si>
  <si>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</si>
  <si>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</si>
  <si>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</si>
  <si>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</si>
  <si>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</si>
  <si>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</si>
  <si>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</si>
  <si>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</si>
  <si>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</si>
  <si>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</si>
  <si>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</si>
  <si>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</si>
  <si>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</si>
  <si>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</si>
  <si>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</si>
  <si>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</si>
  <si>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</si>
  <si>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</si>
  <si>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</si>
  <si>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</si>
  <si>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</si>
  <si>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</si>
  <si>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</si>
  <si>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</si>
  <si>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</si>
  <si>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</si>
  <si>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</si>
  <si>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</si>
  <si>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</si>
  <si>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</si>
  <si>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</si>
  <si>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</si>
  <si>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</si>
  <si>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</si>
  <si>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</si>
  <si>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</si>
  <si>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</si>
  <si>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</si>
  <si>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</si>
  <si>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</si>
  <si>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</si>
  <si>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</si>
  <si>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</si>
  <si>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</si>
  <si>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</si>
  <si>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</si>
  <si>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</si>
  <si>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</si>
  <si>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</si>
  <si>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</si>
  <si>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</si>
  <si>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</si>
  <si>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</si>
  <si>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</si>
  <si>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</si>
  <si>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</si>
  <si>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</si>
  <si>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</si>
  <si>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</si>
  <si>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</si>
  <si>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</si>
  <si>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</si>
  <si>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</si>
  <si>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</si>
  <si>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</si>
  <si>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</si>
  <si>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</si>
  <si>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</si>
  <si>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</si>
  <si>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</si>
  <si>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</si>
  <si>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</si>
  <si>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</si>
  <si>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</si>
  <si>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</si>
  <si>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</si>
  <si>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</si>
  <si>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</si>
  <si>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</si>
  <si>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</si>
  <si>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</si>
  <si>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</si>
  <si>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</si>
  <si>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</si>
  <si>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</si>
  <si>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</si>
  <si>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</si>
  <si>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</si>
  <si>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</si>
  <si>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</si>
  <si>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</si>
  <si>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</si>
  <si>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</si>
  <si>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</si>
  <si>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</si>
  <si>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</si>
  <si>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</si>
  <si>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</si>
  <si>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</si>
  <si>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</si>
  <si>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</si>
  <si>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</si>
  <si>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</si>
  <si>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</si>
  <si>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</si>
  <si>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</si>
  <si>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</si>
  <si>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</si>
  <si>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</si>
  <si>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</si>
  <si>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</si>
  <si>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</si>
  <si>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</si>
  <si>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</si>
  <si>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</si>
  <si>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</si>
  <si>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</si>
  <si>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</si>
  <si>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</si>
  <si>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</si>
  <si>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</si>
  <si>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</si>
  <si>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</si>
  <si>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</si>
  <si>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</si>
  <si>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</si>
  <si>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</si>
  <si>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</si>
  <si>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</si>
  <si>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</si>
  <si>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</si>
  <si>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</si>
  <si>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</si>
  <si>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</si>
  <si>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</si>
  <si>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</si>
  <si>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</si>
  <si>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</si>
  <si>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</si>
  <si>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</si>
  <si>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</si>
  <si>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</si>
  <si>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</si>
  <si>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</si>
  <si>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</si>
  <si>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</si>
  <si>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</si>
  <si>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</si>
  <si>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</si>
  <si>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</si>
  <si>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</si>
  <si>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</si>
  <si>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</si>
  <si>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</si>
  <si>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</si>
  <si>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</si>
  <si>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</si>
  <si>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</si>
  <si>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</si>
  <si>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</si>
  <si>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</si>
  <si>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</si>
  <si>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</si>
  <si>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</si>
  <si>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</si>
  <si>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</si>
  <si>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</si>
  <si>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</si>
  <si>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</si>
  <si>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</si>
  <si>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</si>
  <si>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</si>
  <si>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</si>
  <si>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</si>
  <si>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</si>
  <si>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</si>
  <si>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</si>
  <si>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</si>
  <si>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</si>
  <si>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</si>
  <si>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</si>
  <si>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</si>
  <si>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</si>
  <si>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</si>
  <si>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</si>
  <si>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</si>
  <si>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</si>
  <si>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</si>
  <si>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</si>
  <si>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</si>
  <si>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</si>
  <si>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</si>
  <si>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</si>
  <si>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</si>
  <si>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</si>
  <si>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</si>
  <si>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</si>
  <si>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</si>
  <si>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</si>
  <si>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</si>
  <si>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</si>
  <si>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</si>
  <si>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</si>
  <si>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</si>
  <si>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</si>
  <si>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</si>
  <si>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</si>
  <si>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</si>
  <si>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</si>
  <si>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</si>
  <si>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</si>
  <si>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</si>
  <si>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</si>
  <si>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</si>
  <si>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</si>
  <si>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</si>
  <si>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</si>
  <si>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</si>
  <si>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</si>
  <si>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</si>
  <si>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</si>
  <si>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</si>
  <si>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</si>
  <si>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</si>
  <si>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</si>
  <si>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</si>
  <si>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</si>
  <si>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</si>
  <si>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</si>
  <si>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</si>
  <si>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</si>
  <si>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</si>
  <si>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</si>
  <si>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</si>
  <si>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</si>
  <si>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</si>
  <si>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</si>
  <si>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</si>
  <si>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</si>
  <si>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</si>
  <si>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</si>
  <si>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</si>
  <si>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</si>
  <si>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</si>
  <si>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</si>
  <si>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</si>
  <si>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</si>
  <si>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</si>
  <si>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</si>
  <si>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</si>
  <si>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</si>
  <si>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</si>
  <si>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</si>
  <si>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</si>
  <si>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</si>
  <si>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</si>
  <si>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</si>
  <si>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</si>
  <si>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</si>
  <si>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</si>
  <si>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</si>
  <si>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</si>
  <si>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</si>
  <si>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</si>
  <si>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</si>
  <si>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</si>
  <si>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</si>
  <si>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</si>
  <si>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</si>
  <si>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</si>
  <si>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</si>
  <si>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</si>
  <si>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</si>
  <si>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</si>
  <si>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</si>
  <si>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</si>
  <si>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</si>
  <si>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</si>
  <si>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</si>
  <si>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</si>
  <si>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</si>
  <si>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</si>
  <si>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</si>
  <si>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</si>
  <si>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</si>
  <si>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</si>
  <si>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</si>
  <si>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</si>
  <si>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</si>
  <si>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</si>
  <si>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</si>
  <si>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</si>
  <si>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</si>
  <si>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</si>
  <si>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</si>
  <si>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</si>
  <si>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</si>
  <si>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</si>
  <si>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</si>
  <si>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</si>
  <si>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</si>
  <si>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</si>
  <si>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</si>
  <si>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</si>
  <si>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</si>
  <si>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</si>
  <si>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</si>
  <si>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</si>
  <si>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</si>
  <si>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</si>
  <si>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</si>
  <si>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</si>
  <si>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</si>
  <si>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</si>
  <si>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</si>
  <si>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</si>
  <si>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</si>
  <si>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</si>
  <si>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</si>
  <si>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</si>
  <si>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</si>
  <si>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</si>
  <si>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</si>
  <si>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</si>
  <si>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</si>
  <si>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</si>
  <si>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</si>
  <si>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</si>
  <si>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</si>
  <si>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</si>
  <si>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</si>
  <si>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</si>
  <si>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</si>
  <si>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</si>
  <si>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</si>
  <si>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</si>
  <si>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</si>
  <si>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</si>
  <si>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</si>
  <si>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</si>
  <si>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</si>
  <si>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</si>
  <si>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</si>
  <si>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</si>
  <si>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</si>
  <si>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</si>
  <si>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</si>
  <si>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</si>
  <si>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</si>
  <si>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</si>
  <si>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</si>
  <si>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</si>
  <si>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</si>
  <si>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</si>
  <si>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</si>
  <si>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</si>
  <si>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</si>
  <si>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</si>
  <si>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</si>
  <si>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</si>
  <si>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</si>
  <si>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</si>
  <si>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</si>
  <si>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</si>
  <si>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</si>
  <si>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</si>
  <si>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</si>
  <si>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</si>
  <si>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</si>
  <si>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</si>
  <si>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</si>
  <si>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</si>
  <si>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</si>
  <si>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</si>
  <si>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</si>
  <si>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</si>
  <si>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</si>
  <si>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</si>
  <si>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</si>
  <si>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</si>
  <si>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</si>
  <si>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</si>
  <si>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</si>
  <si>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</si>
  <si>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</si>
  <si>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</si>
  <si>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</si>
  <si>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</si>
  <si>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</si>
  <si>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</si>
  <si>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</si>
  <si>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</si>
  <si>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</si>
  <si>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</si>
  <si>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</si>
  <si>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</si>
  <si>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</si>
  <si>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</si>
  <si>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</si>
  <si>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</si>
  <si>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</si>
  <si>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</si>
  <si>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</si>
  <si>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</si>
  <si>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</si>
  <si>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</si>
  <si>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</si>
  <si>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</si>
  <si>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</si>
  <si>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</si>
  <si>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</si>
  <si>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</si>
  <si>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</si>
  <si>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</si>
  <si>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</si>
  <si>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</si>
  <si>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</si>
  <si>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</si>
  <si>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</si>
  <si>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</si>
  <si>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</si>
  <si>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</si>
  <si>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</si>
  <si>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</si>
  <si>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</si>
  <si>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</si>
  <si>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</si>
  <si>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</si>
  <si>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</si>
  <si>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</si>
  <si>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</si>
  <si>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</si>
  <si>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</si>
  <si>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</si>
  <si>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</si>
  <si>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</si>
  <si>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</si>
  <si>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</si>
  <si>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</si>
  <si>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</si>
  <si>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</si>
  <si>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</si>
  <si>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</si>
  <si>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</si>
  <si>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</si>
  <si>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</si>
  <si>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</si>
  <si>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</si>
  <si>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</si>
  <si>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</si>
  <si>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</si>
  <si>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</si>
  <si>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</si>
  <si>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</si>
  <si>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</si>
  <si>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</si>
  <si>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</si>
  <si>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</si>
  <si>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</si>
  <si>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</si>
  <si>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</si>
  <si>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</si>
  <si>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</si>
  <si>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</si>
  <si>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</si>
  <si>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</si>
  <si>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</si>
  <si>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</si>
  <si>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</si>
  <si>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</si>
  <si>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</si>
  <si>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</si>
  <si>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</si>
  <si>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</si>
  <si>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</si>
  <si>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</si>
  <si>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</si>
  <si>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</si>
  <si>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</si>
  <si>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</si>
  <si>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</si>
  <si>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</si>
  <si>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</si>
  <si>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</si>
  <si>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</si>
  <si>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</si>
  <si>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</si>
  <si>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</si>
  <si>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</si>
  <si>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</si>
  <si>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</si>
  <si>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</si>
  <si>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</si>
  <si>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</si>
  <si>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</si>
  <si>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</si>
  <si>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</si>
  <si>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</si>
  <si>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</si>
  <si>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</si>
  <si>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</si>
  <si>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</si>
  <si>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</si>
  <si>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</si>
  <si>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</si>
  <si>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</si>
  <si>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</si>
  <si>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</si>
  <si>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</si>
  <si>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</si>
  <si>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</si>
  <si>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</si>
  <si>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</si>
  <si>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</si>
  <si>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</si>
  <si>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</si>
  <si>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</si>
  <si>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</si>
  <si>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</si>
  <si>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</si>
  <si>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</si>
  <si>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</si>
  <si>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</si>
  <si>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</si>
  <si>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</si>
  <si>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</si>
  <si>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</si>
  <si>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</si>
  <si>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</si>
  <si>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</si>
  <si>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</si>
  <si>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</si>
  <si>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</si>
  <si>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</si>
  <si>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</si>
  <si>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</si>
  <si>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</si>
  <si>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</si>
  <si>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</si>
  <si>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</si>
  <si>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</si>
  <si>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</si>
  <si>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</si>
  <si>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</si>
  <si>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</si>
  <si>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</si>
  <si>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</si>
  <si>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</si>
  <si>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</si>
  <si>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</si>
  <si>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</si>
  <si>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</si>
  <si>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</si>
  <si>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</si>
  <si>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</si>
  <si>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</si>
  <si>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</si>
  <si>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</si>
  <si>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</si>
  <si>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</si>
  <si>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</si>
  <si>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</si>
  <si>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</si>
  <si>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</si>
  <si>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</si>
  <si>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</si>
  <si>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</si>
  <si>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</si>
  <si>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</si>
  <si>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</si>
  <si>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</si>
  <si>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</si>
  <si>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</si>
  <si>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</si>
  <si>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</si>
  <si>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</si>
  <si>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</si>
  <si>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</si>
  <si>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</si>
  <si>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</si>
  <si>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</si>
  <si>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</si>
  <si>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</si>
  <si>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</si>
  <si>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</si>
  <si>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</si>
  <si>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</si>
  <si>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</si>
  <si>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</si>
  <si>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</si>
  <si>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</si>
  <si>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</si>
  <si>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</si>
  <si>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</si>
  <si>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</si>
  <si>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</si>
  <si>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</si>
  <si>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</si>
  <si>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</si>
  <si>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</si>
  <si>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</si>
  <si>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</si>
  <si>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</si>
  <si>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</si>
  <si>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</si>
  <si>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</si>
  <si>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</si>
  <si>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</si>
  <si>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</si>
  <si>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</si>
  <si>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</si>
  <si>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</si>
  <si>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</si>
  <si>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</si>
  <si>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</si>
  <si>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</si>
  <si>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</si>
  <si>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</si>
  <si>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</si>
  <si>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</si>
  <si>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</si>
  <si>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</si>
  <si>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</si>
  <si>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</si>
  <si>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</si>
  <si>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</si>
  <si>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</si>
  <si>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</si>
  <si>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</si>
  <si>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</si>
  <si>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</si>
  <si>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</si>
  <si>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</si>
  <si>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</si>
  <si>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</si>
  <si>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</si>
  <si>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</si>
  <si>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</si>
  <si>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</si>
  <si>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</si>
  <si>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</si>
  <si>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</si>
  <si>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</si>
  <si>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</si>
  <si>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</si>
  <si>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</si>
  <si>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</si>
  <si>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</si>
  <si>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</si>
  <si>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</si>
  <si>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</si>
  <si>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</si>
  <si>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</si>
  <si>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</si>
  <si>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</si>
  <si>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</si>
  <si>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</si>
  <si>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</si>
  <si>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</si>
  <si>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</si>
  <si>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</si>
  <si>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</si>
  <si>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</si>
  <si>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</si>
  <si>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</si>
  <si>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</si>
  <si>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</si>
  <si>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</si>
  <si>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</si>
  <si>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</si>
  <si>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</si>
  <si>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</si>
  <si>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</si>
  <si>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</si>
  <si>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</si>
  <si>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</si>
  <si>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</si>
  <si>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</si>
  <si>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</si>
  <si>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</si>
  <si>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</si>
  <si>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</si>
  <si>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</si>
  <si>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</si>
  <si>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</si>
  <si>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</si>
  <si>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</si>
  <si>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</si>
  <si>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</si>
  <si>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</si>
  <si>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</si>
  <si>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</si>
  <si>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</si>
  <si>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</si>
  <si>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</si>
  <si>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</si>
  <si>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</si>
  <si>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</si>
  <si>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</si>
  <si>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</si>
  <si>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</si>
  <si>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</si>
  <si>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</si>
  <si>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</si>
  <si>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</si>
  <si>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</si>
  <si>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</si>
  <si>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</si>
  <si>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</si>
  <si>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</si>
  <si>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</si>
  <si>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</si>
  <si>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</si>
  <si>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</si>
  <si>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</si>
  <si>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</si>
  <si>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</si>
  <si>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</si>
  <si>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</si>
  <si>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</si>
  <si>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</si>
  <si>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</si>
  <si>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</si>
  <si>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</si>
  <si>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</si>
  <si>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</si>
  <si>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</si>
  <si>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</si>
  <si>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</si>
  <si>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</si>
  <si>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</si>
  <si>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</si>
  <si>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</si>
  <si>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</si>
  <si>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</si>
  <si>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</si>
  <si>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</si>
  <si>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</si>
  <si>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</si>
  <si>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</si>
  <si>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</si>
  <si>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</si>
  <si>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</si>
  <si>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</si>
  <si>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</si>
  <si>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</si>
  <si>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</si>
  <si>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</si>
  <si>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</si>
  <si>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</si>
  <si>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</si>
  <si>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</si>
  <si>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</si>
  <si>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</si>
  <si>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</si>
  <si>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</si>
  <si>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</si>
  <si>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</si>
  <si>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</si>
  <si>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</si>
  <si>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</si>
  <si>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</si>
  <si>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</si>
  <si>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</si>
  <si>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</si>
  <si>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</si>
  <si>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</si>
  <si>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</si>
  <si>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</si>
  <si>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</si>
  <si>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</si>
  <si>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</si>
  <si>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</si>
  <si>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</si>
  <si>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</si>
  <si>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</si>
  <si>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</si>
  <si>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</si>
  <si>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</si>
  <si>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</si>
  <si>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</si>
  <si>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</si>
  <si>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</si>
  <si>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</si>
  <si>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</si>
  <si>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</si>
  <si>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</si>
  <si>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</si>
  <si>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</si>
  <si>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</si>
  <si>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</si>
  <si>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</si>
  <si>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</si>
  <si>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</si>
  <si>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</si>
  <si>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</si>
  <si>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</si>
  <si>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</si>
  <si>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</si>
  <si>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</si>
  <si>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</si>
  <si>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</si>
  <si>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</si>
  <si>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</si>
  <si>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</si>
  <si>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</si>
  <si>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</si>
  <si>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</si>
  <si>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</si>
  <si>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</si>
  <si>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</si>
  <si>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</si>
  <si>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</si>
  <si>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</si>
  <si>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</si>
  <si>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</si>
  <si>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</si>
  <si>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</si>
  <si>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</si>
  <si>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</si>
  <si>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</si>
  <si>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</si>
  <si>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</si>
  <si>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</si>
  <si>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</si>
  <si>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</si>
  <si>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</si>
  <si>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</si>
  <si>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</si>
  <si>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</si>
  <si>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</si>
  <si>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</si>
  <si>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</si>
  <si>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</si>
  <si>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</si>
  <si>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</si>
  <si>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</si>
  <si>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</si>
  <si>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</si>
  <si>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</si>
  <si>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</si>
  <si>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</si>
  <si>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</si>
  <si>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</si>
  <si>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</si>
  <si>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</si>
  <si>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</si>
  <si>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</si>
  <si>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</si>
  <si>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</si>
  <si>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</si>
  <si>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</si>
  <si>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</si>
  <si>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</si>
  <si>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</si>
  <si>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</si>
  <si>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</si>
  <si>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</si>
  <si>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</si>
  <si>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</si>
  <si>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</si>
  <si>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</si>
  <si>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</si>
  <si>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</si>
  <si>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</si>
  <si>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</si>
  <si>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</si>
  <si>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</si>
  <si>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</si>
  <si>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</si>
  <si>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</si>
  <si>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</si>
  <si>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</si>
  <si>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</si>
  <si>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</si>
  <si>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</si>
  <si>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</si>
  <si>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</si>
  <si>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</si>
  <si>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</si>
  <si>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</si>
  <si>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</si>
  <si>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</si>
  <si>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</si>
  <si>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</si>
  <si>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</si>
  <si>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</si>
  <si>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</si>
  <si>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</si>
  <si>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</si>
  <si>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</si>
  <si>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</si>
  <si>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</si>
  <si>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</si>
  <si>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</si>
  <si>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</si>
  <si>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</si>
  <si>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</si>
  <si>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</si>
  <si>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</si>
  <si>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</si>
  <si>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</si>
  <si>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</si>
  <si>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</si>
  <si>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</si>
  <si>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</si>
  <si>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</si>
  <si>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</si>
  <si>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</si>
  <si>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</si>
  <si>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</si>
  <si>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</si>
  <si>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</si>
  <si>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</si>
  <si>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</si>
  <si>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</si>
  <si>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</si>
  <si>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</si>
  <si>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</si>
  <si>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</si>
  <si>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</si>
  <si>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</si>
  <si>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</si>
  <si>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</si>
  <si>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</si>
  <si>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</si>
  <si>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</si>
  <si>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</si>
  <si>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</si>
  <si>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</si>
  <si>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</si>
  <si>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</si>
  <si>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</si>
  <si>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</si>
  <si>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</si>
  <si>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</si>
  <si>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</si>
  <si>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</si>
  <si>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</si>
  <si>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</si>
  <si>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</si>
  <si>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</si>
  <si>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</si>
  <si>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</si>
  <si>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</si>
  <si>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</si>
  <si>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</si>
  <si>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</si>
  <si>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</si>
  <si>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</si>
  <si>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</si>
  <si>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</si>
  <si>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</si>
  <si>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</si>
  <si>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</si>
  <si>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</si>
  <si>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</si>
  <si>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</si>
  <si>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</si>
  <si>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</si>
  <si>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</si>
  <si>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</si>
  <si>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</si>
  <si>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</si>
  <si>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</si>
  <si>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</si>
  <si>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</si>
  <si>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</si>
  <si>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</si>
  <si>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</si>
  <si>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</si>
  <si>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</si>
  <si>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</si>
  <si>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</si>
  <si>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</si>
  <si>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</si>
  <si>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</si>
  <si>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</si>
  <si>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</si>
  <si>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</si>
  <si>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</si>
  <si>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</si>
  <si>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</si>
  <si>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</si>
  <si>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</si>
  <si>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</si>
  <si>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</si>
  <si>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</si>
  <si>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</si>
  <si>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</si>
  <si>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</si>
  <si>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</si>
  <si>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</si>
  <si>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</si>
  <si>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</si>
  <si>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</si>
  <si>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</si>
  <si>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</si>
  <si>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</si>
  <si>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</si>
  <si>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</si>
  <si>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</si>
  <si>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</si>
  <si>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</si>
  <si>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</si>
  <si>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</si>
  <si>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</si>
  <si>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</si>
  <si>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</si>
  <si>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</si>
  <si>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</si>
  <si>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</si>
  <si>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</si>
  <si>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</si>
  <si>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</si>
  <si>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</si>
  <si>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</si>
  <si>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</si>
  <si>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</si>
  <si>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</si>
  <si>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</si>
  <si>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</si>
  <si>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</si>
  <si>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</si>
  <si>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</si>
  <si>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</si>
  <si>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</si>
  <si>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</si>
  <si>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</si>
  <si>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</si>
  <si>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</si>
  <si>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</si>
  <si>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</si>
  <si>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</si>
  <si>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</si>
  <si>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</si>
  <si>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</si>
  <si>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</si>
  <si>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</si>
  <si>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</si>
  <si>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</si>
  <si>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</si>
  <si>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</si>
  <si>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</si>
  <si>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</si>
  <si>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</si>
  <si>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</si>
  <si>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</si>
  <si>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</si>
  <si>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</si>
  <si>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</si>
  <si>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</si>
  <si>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</si>
  <si>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</si>
  <si>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</si>
  <si>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</si>
  <si>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</si>
  <si>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</si>
  <si>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</si>
  <si>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</si>
  <si>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</si>
  <si>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</si>
  <si>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</si>
  <si>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</si>
  <si>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</si>
  <si>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</si>
  <si>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</si>
  <si>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</si>
  <si>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</si>
  <si>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</si>
  <si>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</si>
  <si>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</si>
  <si>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</si>
  <si>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</si>
  <si>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</si>
  <si>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</si>
  <si>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</si>
  <si>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</si>
  <si>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</si>
  <si>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</si>
  <si>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</si>
  <si>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</si>
  <si>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</si>
  <si>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</si>
  <si>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</si>
  <si>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</si>
  <si>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</si>
  <si>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</si>
  <si>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</si>
  <si>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</si>
  <si>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</si>
  <si>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</si>
  <si>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</si>
  <si>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</si>
  <si>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</si>
  <si>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</si>
  <si>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</si>
  <si>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</si>
  <si>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</si>
  <si>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</si>
  <si>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</si>
  <si>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</si>
  <si>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</si>
  <si>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</si>
  <si>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</si>
  <si>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</si>
  <si>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</si>
  <si>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</si>
  <si>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</si>
  <si>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</si>
  <si>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</si>
  <si>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</si>
  <si>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</si>
  <si>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</si>
  <si>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</si>
  <si>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</si>
  <si>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</si>
  <si>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</si>
  <si>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</si>
  <si>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</si>
  <si>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</si>
  <si>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</si>
  <si>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</si>
  <si>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</si>
  <si>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</si>
  <si>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</si>
  <si>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</si>
  <si>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</si>
  <si>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</si>
  <si>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</si>
  <si>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</si>
  <si>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</si>
  <si>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</si>
  <si>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</si>
  <si>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</si>
  <si>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</si>
  <si>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</si>
  <si>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</si>
  <si>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</si>
  <si>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</si>
  <si>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</si>
  <si>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</si>
  <si>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</si>
  <si>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</si>
  <si>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</si>
  <si>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</si>
  <si>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</si>
  <si>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</si>
  <si>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</si>
  <si>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</si>
  <si>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</si>
  <si>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</si>
  <si>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</si>
  <si>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</si>
  <si>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</si>
  <si>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</si>
  <si>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</si>
  <si>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</si>
  <si>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</si>
  <si>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</si>
  <si>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</si>
  <si>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</si>
  <si>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</si>
  <si>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</si>
  <si>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</si>
  <si>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</si>
  <si>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</si>
  <si>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</si>
  <si>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</si>
  <si>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</si>
  <si>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</si>
  <si>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</si>
  <si>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</si>
  <si>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</si>
  <si>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</si>
  <si>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</si>
  <si>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</si>
  <si>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</si>
  <si>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</si>
  <si>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</si>
  <si>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</si>
  <si>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</si>
  <si>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</si>
  <si>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</si>
  <si>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</si>
  <si>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</si>
  <si>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</si>
  <si>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</si>
  <si>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</si>
  <si>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</si>
  <si>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</si>
  <si>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</si>
  <si>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</si>
  <si>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</si>
  <si>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</si>
  <si>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</si>
  <si>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</si>
  <si>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</si>
  <si>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</si>
  <si>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</si>
  <si>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</si>
  <si>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</si>
  <si>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</si>
  <si>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</si>
  <si>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</si>
  <si>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</si>
  <si>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</si>
  <si>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</si>
  <si>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</si>
  <si>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</si>
  <si>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</si>
  <si>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</si>
  <si>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</si>
  <si>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</si>
  <si>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</si>
  <si>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</si>
  <si>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</si>
  <si>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</si>
  <si>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</si>
  <si>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</si>
  <si>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</si>
  <si>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</si>
  <si>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</si>
  <si>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</si>
  <si>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</si>
  <si>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</si>
  <si>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</si>
  <si>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</si>
  <si>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</si>
  <si>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</si>
  <si>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</si>
  <si>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</si>
  <si>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</si>
  <si>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</si>
  <si>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</si>
  <si>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</si>
  <si>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</si>
  <si>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</si>
  <si>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</si>
  <si>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</si>
  <si>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</si>
  <si>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</si>
  <si>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</si>
  <si>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</si>
  <si>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</si>
  <si>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</si>
  <si>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</si>
  <si>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</si>
  <si>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</si>
  <si>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</si>
  <si>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</si>
  <si>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</si>
  <si>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</si>
  <si>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</si>
  <si>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</si>
  <si>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</si>
  <si>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</si>
  <si>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</si>
  <si>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</si>
  <si>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</si>
  <si>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</si>
  <si>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</si>
  <si>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</si>
  <si>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</si>
  <si>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</si>
  <si>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</si>
  <si>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</si>
  <si>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</si>
  <si>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</si>
  <si>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</si>
  <si>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</si>
  <si>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</si>
  <si>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</si>
  <si>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</si>
  <si>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</si>
  <si>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</si>
  <si>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</si>
  <si>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</si>
  <si>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</si>
  <si>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</si>
  <si>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</si>
  <si>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</si>
  <si>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</si>
  <si>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</si>
  <si>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</si>
  <si>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</si>
  <si>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</si>
  <si>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</si>
  <si>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</si>
  <si>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</si>
  <si>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</si>
  <si>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</si>
  <si>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</si>
  <si>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</si>
  <si>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</si>
  <si>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</si>
  <si>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</si>
  <si>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</si>
  <si>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</si>
  <si>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</si>
  <si>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</si>
  <si>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</si>
  <si>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</si>
  <si>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</si>
  <si>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</si>
  <si>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</si>
  <si>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</si>
  <si>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</si>
  <si>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</si>
  <si>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</si>
  <si>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</si>
  <si>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</si>
  <si>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</si>
  <si>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</si>
  <si>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</si>
  <si>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</si>
  <si>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</si>
  <si>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</si>
  <si>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</si>
  <si>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</si>
  <si>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</si>
  <si>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</si>
  <si>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</si>
  <si>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</si>
  <si>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</si>
  <si>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</si>
  <si>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</si>
  <si>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</si>
  <si>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</si>
  <si>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</si>
  <si>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</si>
  <si>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</si>
  <si>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</si>
  <si>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</si>
  <si>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</si>
  <si>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</si>
  <si>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</si>
  <si>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</si>
  <si>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</si>
  <si>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</si>
  <si>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</si>
  <si>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</si>
  <si>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</si>
  <si>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</si>
  <si>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</si>
  <si>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</si>
  <si>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</si>
  <si>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</si>
  <si>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</si>
  <si>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</si>
  <si>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</si>
  <si>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</si>
  <si>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</si>
  <si>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</si>
  <si>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</si>
  <si>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</si>
  <si>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</si>
  <si>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</si>
  <si>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</si>
  <si>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</si>
  <si>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</si>
  <si>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</si>
  <si>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</si>
  <si>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</si>
  <si>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</si>
  <si>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</si>
  <si>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</si>
  <si>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</si>
  <si>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</si>
  <si>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</si>
  <si>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</si>
  <si>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</si>
  <si>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</si>
  <si>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</si>
  <si>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</si>
  <si>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</si>
  <si>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</si>
  <si>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</si>
  <si>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</si>
  <si>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</si>
  <si>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</si>
  <si>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</si>
  <si>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</si>
  <si>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</si>
  <si>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</si>
  <si>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</si>
  <si>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</si>
  <si>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</si>
  <si>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</si>
  <si>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</si>
  <si>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</si>
  <si>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</si>
  <si>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</si>
  <si>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</si>
  <si>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</si>
  <si>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</si>
  <si>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</si>
  <si>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</si>
  <si>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</si>
  <si>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</si>
  <si>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</si>
  <si>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</si>
  <si>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</si>
  <si>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</si>
  <si>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</si>
  <si>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</si>
  <si>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</si>
  <si>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</si>
  <si>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</si>
  <si>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</si>
  <si>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</si>
  <si>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</si>
  <si>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</si>
  <si>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</si>
  <si>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</si>
  <si>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</si>
  <si>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</si>
  <si>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</si>
  <si>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</si>
  <si>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</si>
  <si>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</si>
  <si>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</si>
  <si>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</si>
  <si>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</si>
  <si>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</si>
  <si>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</si>
  <si>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</si>
  <si>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</si>
  <si>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</si>
  <si>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</si>
  <si>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</si>
  <si>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</si>
  <si>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</si>
  <si>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</si>
  <si>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</si>
  <si>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</si>
  <si>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</si>
  <si>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</si>
  <si>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</si>
  <si>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</si>
  <si>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</si>
  <si>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</si>
  <si>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</si>
  <si>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</si>
  <si>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</si>
  <si>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</si>
  <si>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</si>
  <si>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</si>
  <si>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</si>
  <si>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</si>
  <si>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</si>
  <si>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</si>
  <si>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</si>
  <si>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</si>
  <si>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</si>
  <si>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</si>
  <si>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</si>
  <si>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</si>
  <si>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</si>
  <si>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</si>
  <si>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</si>
  <si>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</si>
  <si>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</si>
  <si>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</si>
  <si>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</si>
  <si>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</si>
  <si>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</si>
  <si>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</si>
  <si>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</si>
  <si>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</si>
  <si>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</si>
  <si>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</si>
  <si>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</si>
  <si>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</si>
  <si>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</si>
  <si>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</si>
  <si>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</si>
  <si>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</si>
  <si>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</si>
  <si>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</si>
  <si>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</si>
  <si>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</si>
  <si>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</si>
  <si>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</si>
  <si>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</si>
  <si>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</si>
  <si>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</si>
  <si>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</si>
  <si>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</si>
  <si>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</si>
  <si>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</si>
  <si>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</si>
  <si>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</si>
  <si>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</si>
  <si>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</si>
  <si>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</si>
  <si>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</si>
  <si>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</si>
  <si>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</si>
  <si>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</si>
  <si>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</si>
  <si>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</si>
  <si>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</si>
  <si>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</si>
  <si>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</si>
  <si>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</si>
  <si>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</si>
  <si>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</si>
  <si>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</si>
  <si>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</si>
  <si>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</si>
  <si>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</si>
  <si>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</si>
  <si>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</si>
  <si>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</si>
  <si>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</si>
  <si>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</si>
  <si>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</si>
  <si>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</si>
  <si>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</si>
  <si>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</si>
  <si>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</si>
  <si>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</si>
  <si>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</si>
  <si>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</si>
  <si>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</si>
  <si>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</si>
  <si>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</si>
  <si>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</si>
  <si>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</si>
  <si>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</si>
  <si>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</si>
  <si>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</si>
  <si>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</si>
  <si>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</si>
  <si>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</si>
  <si>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</si>
  <si>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</si>
  <si>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</si>
  <si>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</si>
  <si>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</si>
  <si>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</si>
  <si>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</si>
  <si>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</si>
  <si>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</si>
  <si>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</si>
  <si>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</si>
  <si>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</si>
  <si>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</si>
  <si>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</si>
  <si>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</si>
  <si>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</si>
  <si>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</si>
  <si>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</si>
  <si>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</si>
  <si>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</si>
  <si>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</si>
  <si>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</si>
  <si>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</si>
  <si>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</si>
  <si>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</si>
  <si>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</si>
  <si>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</si>
  <si>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</si>
  <si>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</si>
  <si>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</si>
  <si>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</si>
  <si>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</si>
  <si>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</si>
  <si>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</si>
  <si>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</si>
  <si>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</si>
  <si>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</si>
  <si>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</si>
  <si>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</si>
  <si>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</si>
  <si>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</si>
  <si>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</si>
  <si>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</si>
  <si>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</si>
  <si>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</si>
  <si>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</si>
  <si>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</si>
  <si>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</si>
  <si>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</si>
  <si>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</si>
  <si>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</si>
  <si>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</si>
  <si>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</si>
  <si>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</si>
  <si>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</si>
  <si>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</si>
  <si>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</si>
  <si>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</si>
  <si>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</si>
  <si>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</si>
  <si>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</si>
  <si>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</si>
  <si>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</si>
  <si>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</si>
  <si>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</si>
  <si>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</si>
  <si>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</si>
  <si>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</si>
  <si>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</si>
  <si>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</si>
  <si>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</si>
  <si>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</si>
  <si>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</si>
  <si>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</si>
  <si>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</si>
  <si>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</si>
  <si>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</si>
  <si>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</si>
  <si>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</si>
  <si>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</si>
  <si>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</si>
  <si>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</si>
  <si>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</si>
  <si>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</si>
  <si>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</si>
  <si>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</si>
  <si>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</si>
  <si>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</si>
  <si>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</si>
  <si>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</si>
  <si>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</si>
  <si>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</si>
  <si>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</si>
  <si>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</si>
  <si>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</si>
  <si>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</si>
  <si>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</si>
  <si>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</si>
  <si>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</si>
  <si>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</si>
  <si>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</si>
  <si>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</si>
  <si>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</si>
  <si>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</si>
  <si>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</si>
  <si>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</si>
  <si>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</si>
  <si>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</si>
  <si>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</si>
  <si>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</si>
  <si>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</si>
  <si>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</si>
  <si>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</si>
  <si>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</si>
  <si>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</si>
  <si>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</si>
  <si>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</si>
  <si>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</si>
  <si>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</si>
  <si>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</si>
  <si>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</si>
  <si>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</si>
  <si>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</si>
  <si>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</si>
  <si>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</si>
  <si>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</si>
  <si>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</si>
  <si>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</si>
  <si>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</si>
  <si>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</si>
  <si>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</si>
  <si>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</si>
  <si>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</si>
  <si>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</si>
  <si>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</si>
  <si>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</si>
  <si>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</si>
  <si>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</si>
  <si>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</si>
  <si>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</si>
  <si>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</si>
  <si>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</si>
  <si>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</si>
  <si>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</si>
  <si>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</si>
  <si>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</si>
  <si>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</si>
  <si>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</si>
  <si>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</si>
  <si>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</si>
  <si>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</si>
  <si>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</si>
  <si>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</si>
  <si>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</si>
  <si>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</si>
  <si>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</si>
  <si>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</si>
  <si>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</si>
  <si>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</si>
  <si>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</si>
  <si>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</si>
  <si>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</si>
  <si>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</si>
  <si>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</si>
  <si>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</si>
  <si>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</si>
  <si>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</si>
  <si>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</si>
  <si>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</si>
  <si>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</si>
  <si>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</si>
  <si>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</si>
  <si>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</si>
  <si>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</si>
  <si>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</si>
  <si>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</si>
  <si>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</si>
  <si>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</si>
  <si>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</si>
  <si>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</si>
  <si>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</si>
  <si>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</si>
  <si>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</si>
  <si>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</si>
  <si>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</si>
  <si>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</si>
  <si>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</si>
  <si>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</si>
  <si>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</si>
  <si>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</si>
  <si>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</si>
  <si>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</si>
  <si>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</si>
  <si>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</si>
  <si>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</si>
  <si>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</si>
  <si>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</si>
  <si>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</si>
  <si>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</si>
  <si>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</si>
  <si>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</si>
  <si>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</si>
  <si>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</si>
  <si>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</si>
  <si>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</si>
  <si>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</si>
  <si>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</si>
  <si>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</si>
  <si>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</si>
  <si>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</si>
  <si>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</si>
  <si>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</si>
  <si>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</si>
  <si>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</si>
  <si>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</si>
  <si>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</si>
  <si>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</si>
  <si>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</si>
  <si>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</si>
  <si>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</si>
  <si>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</si>
  <si>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</si>
  <si>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</si>
  <si>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</si>
  <si>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</si>
  <si>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</si>
  <si>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</si>
  <si>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</si>
  <si>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</si>
  <si>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</si>
  <si>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</si>
  <si>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</si>
  <si>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</si>
  <si>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</si>
  <si>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</si>
  <si>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</si>
  <si>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</si>
  <si>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</si>
  <si>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</si>
  <si>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</si>
  <si>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</si>
  <si>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</si>
  <si>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</si>
  <si>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</si>
  <si>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</si>
  <si>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</si>
  <si>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</si>
  <si>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</si>
  <si>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</si>
  <si>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</si>
  <si>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</si>
  <si>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</si>
  <si>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</si>
  <si>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</si>
  <si>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</si>
  <si>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</si>
  <si>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</si>
  <si>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</si>
  <si>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</si>
  <si>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</si>
  <si>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</si>
  <si>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</si>
  <si>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</si>
  <si>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</si>
  <si>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</si>
  <si>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</si>
  <si>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</si>
  <si>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</si>
  <si>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</si>
  <si>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</si>
  <si>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</si>
  <si>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</si>
  <si>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</si>
  <si>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</si>
  <si>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</si>
  <si>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</si>
  <si>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</si>
  <si>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</si>
  <si>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</si>
  <si>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</si>
  <si>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</si>
  <si>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</si>
  <si>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</si>
  <si>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</si>
  <si>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</si>
  <si>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</si>
  <si>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</si>
  <si>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</si>
  <si>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</si>
  <si>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</si>
  <si>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</si>
  <si>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</si>
  <si>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</si>
  <si>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</si>
  <si>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</si>
  <si>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</si>
  <si>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</si>
  <si>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</si>
  <si>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</si>
  <si>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</si>
  <si>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</si>
  <si>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</si>
  <si>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</si>
  <si>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</si>
  <si>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</si>
  <si>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</si>
  <si>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</si>
  <si>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</si>
  <si>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</si>
  <si>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</si>
  <si>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</si>
  <si>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</si>
  <si>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</si>
  <si>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</si>
  <si>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</si>
  <si>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</si>
  <si>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</si>
  <si>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</si>
  <si>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</si>
  <si>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</si>
  <si>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</si>
  <si>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</si>
  <si>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</si>
  <si>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</si>
  <si>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</si>
  <si>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</si>
  <si>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</si>
  <si>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</si>
  <si>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</si>
  <si>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</si>
  <si>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</si>
  <si>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</si>
  <si>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</si>
  <si>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</si>
  <si>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</si>
  <si>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</si>
  <si>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</si>
  <si>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</si>
  <si>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</si>
  <si>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</si>
  <si>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</si>
  <si>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</si>
  <si>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</si>
  <si>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</si>
  <si>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</si>
  <si>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</si>
  <si>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</si>
  <si>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</si>
  <si>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</si>
  <si>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</si>
  <si>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</si>
  <si>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</si>
  <si>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</si>
  <si>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</si>
  <si>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</si>
  <si>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</si>
  <si>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</si>
  <si>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</si>
  <si>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</si>
  <si>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</si>
  <si>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</si>
  <si>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</si>
  <si>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</si>
  <si>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</si>
  <si>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</si>
  <si>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</si>
  <si>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</si>
  <si>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</si>
  <si>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</si>
  <si>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</si>
  <si>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</si>
  <si>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</si>
  <si>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</si>
  <si>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</si>
  <si>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</si>
  <si>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</si>
  <si>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</si>
  <si>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</si>
  <si>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</si>
  <si>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</si>
  <si>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</si>
  <si>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</si>
  <si>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</si>
  <si>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</si>
  <si>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</si>
  <si>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</si>
  <si>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</si>
  <si>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</si>
  <si>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</si>
  <si>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</si>
  <si>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</si>
  <si>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</si>
  <si>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</si>
  <si>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</si>
  <si>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</si>
  <si>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</si>
  <si>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</si>
  <si>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</si>
  <si>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</si>
  <si>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</si>
  <si>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</si>
  <si>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</si>
  <si>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</si>
  <si>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</si>
  <si>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</si>
  <si>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</si>
  <si>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</si>
  <si>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</si>
  <si>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</si>
  <si>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</si>
  <si>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</si>
  <si>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</si>
  <si>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</si>
  <si>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</si>
  <si>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</si>
  <si>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</si>
  <si>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</si>
  <si>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</si>
  <si>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</si>
  <si>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</si>
  <si>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</si>
  <si>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</si>
  <si>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</si>
  <si>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</si>
  <si>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</si>
  <si>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</si>
  <si>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</si>
  <si>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</si>
  <si>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</si>
  <si>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</si>
  <si>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</si>
  <si>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</si>
  <si>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</si>
  <si>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</si>
  <si>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</si>
  <si>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</si>
  <si>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</si>
  <si>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</si>
  <si>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</si>
  <si>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</si>
  <si>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</si>
  <si>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</si>
  <si>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</si>
  <si>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</si>
  <si>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</si>
  <si>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</si>
  <si>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</si>
  <si>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</si>
  <si>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</si>
  <si>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</si>
  <si>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</si>
  <si>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</si>
  <si>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</si>
  <si>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</si>
  <si>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</si>
  <si>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</si>
  <si>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</si>
  <si>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</si>
  <si>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</si>
  <si>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</si>
  <si>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</si>
  <si>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</si>
  <si>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</si>
  <si>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</si>
  <si>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</si>
  <si>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</si>
  <si>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</si>
  <si>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</si>
  <si>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</si>
  <si>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</si>
  <si>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</si>
  <si>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</si>
  <si>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</si>
  <si>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</si>
  <si>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</si>
  <si>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</si>
  <si>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</si>
  <si>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</si>
  <si>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</si>
  <si>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</si>
  <si>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</si>
  <si>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</si>
  <si>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</si>
  <si>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</si>
  <si>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</si>
  <si>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</si>
  <si>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</si>
  <si>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</si>
  <si>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</si>
  <si>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</si>
  <si>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</si>
  <si>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</si>
  <si>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</si>
  <si>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</si>
  <si>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</si>
  <si>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</si>
  <si>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</si>
  <si>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</si>
  <si>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</si>
  <si>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</si>
  <si>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</si>
  <si>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</si>
  <si>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</si>
  <si>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</si>
  <si>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</si>
  <si>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</si>
  <si>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</si>
  <si>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</si>
  <si>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</si>
  <si>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</si>
  <si>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</si>
  <si>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</si>
  <si>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</si>
  <si>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</si>
  <si>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</si>
  <si>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</si>
  <si>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</si>
  <si>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</si>
  <si>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</si>
  <si>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</si>
  <si>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</si>
  <si>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</si>
  <si>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</si>
  <si>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</si>
  <si>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</si>
  <si>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</si>
  <si>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</si>
  <si>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</si>
  <si>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</si>
  <si>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</si>
  <si>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</si>
  <si>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</si>
  <si>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</si>
  <si>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</si>
  <si>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</si>
  <si>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</si>
  <si>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</si>
  <si>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</si>
  <si>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</si>
  <si>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</si>
  <si>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</si>
  <si>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</si>
  <si>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</si>
  <si>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</si>
  <si>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</si>
  <si>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</si>
  <si>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</si>
  <si>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</si>
  <si>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</si>
  <si>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</si>
  <si>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</si>
  <si>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</si>
  <si>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</si>
  <si>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</si>
  <si>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</si>
  <si>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</si>
  <si>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</si>
  <si>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</si>
  <si>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</si>
  <si>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</si>
  <si>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</si>
  <si>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</si>
  <si>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</si>
  <si>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</si>
  <si>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</si>
  <si>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</si>
  <si>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</si>
  <si>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</si>
  <si>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</si>
  <si>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</si>
  <si>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</si>
  <si>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</si>
  <si>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</si>
  <si>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</si>
  <si>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</si>
  <si>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</si>
  <si>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</si>
  <si>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</si>
  <si>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</si>
  <si>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</si>
  <si>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</si>
  <si>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</si>
  <si>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</si>
  <si>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</si>
  <si>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</si>
  <si>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</si>
  <si>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</si>
  <si>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</si>
  <si>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</si>
  <si>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</si>
  <si>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</si>
  <si>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</si>
  <si>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</si>
  <si>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</si>
  <si>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</si>
  <si>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</si>
  <si>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</si>
  <si>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</si>
  <si>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</si>
  <si>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</si>
  <si>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</si>
  <si>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</si>
  <si>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</si>
  <si>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</si>
  <si>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</si>
  <si>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</si>
  <si>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</si>
  <si>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</si>
  <si>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</si>
  <si>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</si>
  <si>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</si>
  <si>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</si>
  <si>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</si>
  <si>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</si>
  <si>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</si>
  <si>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</si>
  <si>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</si>
  <si>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</si>
  <si>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</si>
  <si>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</si>
  <si>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</si>
  <si>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</si>
  <si>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</si>
  <si>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</si>
  <si>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</si>
  <si>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</si>
  <si>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</si>
  <si>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</si>
  <si>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</si>
  <si>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</si>
  <si>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</si>
  <si>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</si>
  <si>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</si>
  <si>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</si>
  <si>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</si>
  <si>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</si>
  <si>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</si>
  <si>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</si>
  <si>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</si>
  <si>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</si>
  <si>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</si>
  <si>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</si>
  <si>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</si>
  <si>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</si>
  <si>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</si>
  <si>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</si>
  <si>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</si>
  <si>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</si>
  <si>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</si>
  <si>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</si>
  <si>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</si>
  <si>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</si>
  <si>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</si>
  <si>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</si>
  <si>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</si>
  <si>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</si>
  <si>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</si>
  <si>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</si>
  <si>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</si>
  <si>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</si>
  <si>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</si>
  <si>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</si>
  <si>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</si>
  <si>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</si>
  <si>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</si>
  <si>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</si>
  <si>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</si>
  <si>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</si>
  <si>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</si>
  <si>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</si>
  <si>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</si>
  <si>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</si>
  <si>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</si>
  <si>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</si>
  <si>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</si>
  <si>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</si>
  <si>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</si>
  <si>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</si>
  <si>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</si>
  <si>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</si>
  <si>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</si>
  <si>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</si>
  <si>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</si>
  <si>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</si>
  <si>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</si>
  <si>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</si>
  <si>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</si>
  <si>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</si>
  <si>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</si>
  <si>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</si>
  <si>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</si>
  <si>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</si>
  <si>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</si>
  <si>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</si>
  <si>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</si>
  <si>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</si>
  <si>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</si>
  <si>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</si>
  <si>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</si>
  <si>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</si>
  <si>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</si>
  <si>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</si>
  <si>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</si>
  <si>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</si>
  <si>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</si>
  <si>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</si>
  <si>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</si>
  <si>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</si>
  <si>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</si>
  <si>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</si>
  <si>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</si>
  <si>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</si>
  <si>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</si>
  <si>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</si>
  <si>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</si>
  <si>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</si>
  <si>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</si>
  <si>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</si>
  <si>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</si>
  <si>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</si>
  <si>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</si>
  <si>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</si>
  <si>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</si>
  <si>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</si>
  <si>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</si>
  <si>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</si>
  <si>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</si>
  <si>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</si>
  <si>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</si>
  <si>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</si>
  <si>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</si>
  <si>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</si>
  <si>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</si>
  <si>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</si>
  <si>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</si>
  <si>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</si>
  <si>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</si>
  <si>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</si>
  <si>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</si>
  <si>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</si>
  <si>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</si>
  <si>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</si>
  <si>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</si>
  <si>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</si>
  <si>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</si>
  <si>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</si>
  <si>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</si>
  <si>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</si>
  <si>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</si>
  <si>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</si>
  <si>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</si>
  <si>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</si>
  <si>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</si>
  <si>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</si>
  <si>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</si>
  <si>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</si>
  <si>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</si>
  <si>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</si>
  <si>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</si>
  <si>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</si>
  <si>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</si>
  <si>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</si>
  <si>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</si>
  <si>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</si>
  <si>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</si>
  <si>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</si>
  <si>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</si>
  <si>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</si>
  <si>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</si>
  <si>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</si>
  <si>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</si>
  <si>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</si>
  <si>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</si>
  <si>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</si>
  <si>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</si>
  <si>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</si>
  <si>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</si>
  <si>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</si>
  <si>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</si>
  <si>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</si>
  <si>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</si>
  <si>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</si>
  <si>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</si>
  <si>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</si>
  <si>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</si>
  <si>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</si>
  <si>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</si>
  <si>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</si>
  <si>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</si>
  <si>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</si>
  <si>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</si>
  <si>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</si>
  <si>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</si>
  <si>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</si>
  <si>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</si>
  <si>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</si>
  <si>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</si>
  <si>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</si>
  <si>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</si>
  <si>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</si>
  <si>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</si>
  <si>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</si>
  <si>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</si>
  <si>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</si>
  <si>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</si>
  <si>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</si>
  <si>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</si>
  <si>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</si>
  <si>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</si>
  <si>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</si>
  <si>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</si>
  <si>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</si>
  <si>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</si>
  <si>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</si>
  <si>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</si>
  <si>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</si>
  <si>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</si>
  <si>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</si>
  <si>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</si>
  <si>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</si>
  <si>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</si>
  <si>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</si>
  <si>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</si>
  <si>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</si>
  <si>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</si>
  <si>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</si>
  <si>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</si>
  <si>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</si>
  <si>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</si>
  <si>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</si>
  <si>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</si>
  <si>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</si>
  <si>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</si>
  <si>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</si>
  <si>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</si>
  <si>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</si>
  <si>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</si>
  <si>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</si>
  <si>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</si>
  <si>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</si>
  <si>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</si>
  <si>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</si>
  <si>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</si>
  <si>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</si>
  <si>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</si>
  <si>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</si>
  <si>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</si>
  <si>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</si>
  <si>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</si>
  <si>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</si>
  <si>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</si>
  <si>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</si>
  <si>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</si>
  <si>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</si>
  <si>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</si>
  <si>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</si>
  <si>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</si>
  <si>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</si>
  <si>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</si>
  <si>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</si>
  <si>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</si>
  <si>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</si>
  <si>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</si>
  <si>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</si>
  <si>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</si>
  <si>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</si>
  <si>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</si>
  <si>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</si>
  <si>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</si>
  <si>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</si>
  <si>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</si>
  <si>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</si>
  <si>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</si>
  <si>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</si>
  <si>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</si>
  <si>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</si>
  <si>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</si>
  <si>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</si>
  <si>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</si>
  <si>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</si>
  <si>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</si>
  <si>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</si>
  <si>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</si>
  <si>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</si>
  <si>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</si>
  <si>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</si>
  <si>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</si>
  <si>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</si>
  <si>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</si>
  <si>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</si>
  <si>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</si>
  <si>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</si>
  <si>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</si>
  <si>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</si>
  <si>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</si>
  <si>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</si>
  <si>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</si>
  <si>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</si>
  <si>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</si>
  <si>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</si>
  <si>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</si>
  <si>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</si>
  <si>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</si>
  <si>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</si>
  <si>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</si>
  <si>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</si>
  <si>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</si>
  <si>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</si>
  <si>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</si>
  <si>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</si>
  <si>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</si>
  <si>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</si>
  <si>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</si>
  <si>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</si>
  <si>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</si>
  <si>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</si>
  <si>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</si>
  <si>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</si>
  <si>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</si>
  <si>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</si>
  <si>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</si>
  <si>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</si>
  <si>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</si>
  <si>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</si>
  <si>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</si>
  <si>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</si>
  <si>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</si>
  <si>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</si>
  <si>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</si>
  <si>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</si>
  <si>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</si>
  <si>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</si>
  <si>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</si>
  <si>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</si>
  <si>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</si>
  <si>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</si>
  <si>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</si>
  <si>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</si>
  <si>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</si>
  <si>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</si>
  <si>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</si>
  <si>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</si>
  <si>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</si>
  <si>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</si>
  <si>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</si>
  <si>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</si>
  <si>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</si>
  <si>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</si>
  <si>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</si>
  <si>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</si>
  <si>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</si>
  <si>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</si>
  <si>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</si>
  <si>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</si>
  <si>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</si>
  <si>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</si>
  <si>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</si>
  <si>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</si>
  <si>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</si>
  <si>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</si>
  <si>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</si>
  <si>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</si>
  <si>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</si>
  <si>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</si>
  <si>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</si>
  <si>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</si>
  <si>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</si>
  <si>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</si>
  <si>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</si>
  <si>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</si>
  <si>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</si>
  <si>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</si>
  <si>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</si>
  <si>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</si>
  <si>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</si>
  <si>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</si>
  <si>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</si>
  <si>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</si>
  <si>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</si>
  <si>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</si>
  <si>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</si>
  <si>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</si>
  <si>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</si>
  <si>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</si>
  <si>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</si>
  <si>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</si>
  <si>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</si>
  <si>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</si>
  <si>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</si>
  <si>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</si>
  <si>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</si>
  <si>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</si>
  <si>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</si>
  <si>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</si>
  <si>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</si>
  <si>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</si>
  <si>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</si>
  <si>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</si>
  <si>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</si>
  <si>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</si>
  <si>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</si>
  <si>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</si>
  <si>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</si>
  <si>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</si>
  <si>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</si>
  <si>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</si>
  <si>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</si>
  <si>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</si>
  <si>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</si>
  <si>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</si>
  <si>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</si>
  <si>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</si>
  <si>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</si>
  <si>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</si>
  <si>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</si>
  <si>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</si>
  <si>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</si>
  <si>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</si>
  <si>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</si>
  <si>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</si>
  <si>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</si>
  <si>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</si>
  <si>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</si>
  <si>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</si>
  <si>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</si>
  <si>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</si>
  <si>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</si>
  <si>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</si>
  <si>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</si>
  <si>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</si>
  <si>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</si>
  <si>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</si>
  <si>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</si>
  <si>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</si>
  <si>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</si>
  <si>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</si>
  <si>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</si>
  <si>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</si>
  <si>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</si>
  <si>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</si>
  <si>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</si>
  <si>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</si>
  <si>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</si>
  <si>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</si>
  <si>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</si>
  <si>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</si>
  <si>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</si>
  <si>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</si>
  <si>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</si>
  <si>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</si>
  <si>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</si>
  <si>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</si>
  <si>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</si>
  <si>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</si>
  <si>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</si>
  <si>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</si>
  <si>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</si>
  <si>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</si>
  <si>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</si>
  <si>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</si>
  <si>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</si>
  <si>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</si>
  <si>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</si>
  <si>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</si>
  <si>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</si>
  <si>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</si>
  <si>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</si>
  <si>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</si>
  <si>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</si>
  <si>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</si>
  <si>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</si>
  <si>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</si>
  <si>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</si>
  <si>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</si>
  <si>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</si>
  <si>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</si>
  <si>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</si>
  <si>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</si>
  <si>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</si>
  <si>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</si>
  <si>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</si>
  <si>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</si>
  <si>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</si>
  <si>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</si>
  <si>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</si>
  <si>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</si>
  <si>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</si>
  <si>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</si>
  <si>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</si>
  <si>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</si>
  <si>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</si>
  <si>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</si>
  <si>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</si>
  <si>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</si>
  <si>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</si>
  <si>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</si>
  <si>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</si>
  <si>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</si>
  <si>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</si>
  <si>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</si>
  <si>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</si>
  <si>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</si>
  <si>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</si>
  <si>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</si>
  <si>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</si>
  <si>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</si>
  <si>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</si>
  <si>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</si>
  <si>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</si>
  <si>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</si>
  <si>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</si>
  <si>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</si>
  <si>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</si>
  <si>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</si>
  <si>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</si>
  <si>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</si>
  <si>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</si>
  <si>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</si>
  <si>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</si>
  <si>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</si>
  <si>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</si>
  <si>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</si>
  <si>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</si>
  <si>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</si>
  <si>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</si>
  <si>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</si>
  <si>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</si>
  <si>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</si>
  <si>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</si>
  <si>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</si>
  <si>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</si>
  <si>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</si>
  <si>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</si>
  <si>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</si>
  <si>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</si>
  <si>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</si>
  <si>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</si>
  <si>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</si>
  <si>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</si>
  <si>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</si>
  <si>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</si>
  <si>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</si>
  <si>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</si>
  <si>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</si>
  <si>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</si>
  <si>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</si>
  <si>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</si>
  <si>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</si>
  <si>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</si>
  <si>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</si>
  <si>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</si>
  <si>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</si>
  <si>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</si>
  <si>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</si>
  <si>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</si>
  <si>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</si>
  <si>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</si>
  <si>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</si>
  <si>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</si>
  <si>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</si>
  <si>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</si>
  <si>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</si>
  <si>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</si>
  <si>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</si>
  <si>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</si>
  <si>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</si>
  <si>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</si>
  <si>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</si>
  <si>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</si>
  <si>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</si>
  <si>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</si>
  <si>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</si>
  <si>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</si>
  <si>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</si>
  <si>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</si>
  <si>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</si>
  <si>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</si>
  <si>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</si>
  <si>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</si>
  <si>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</si>
  <si>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</si>
  <si>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</si>
  <si>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</si>
  <si>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</si>
  <si>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</si>
  <si>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</si>
  <si>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</si>
  <si>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</si>
  <si>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</si>
  <si>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</si>
  <si>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</si>
  <si>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</si>
  <si>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</si>
  <si>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</si>
  <si>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</si>
  <si>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</si>
  <si>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</si>
  <si>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</si>
  <si>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</si>
  <si>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</si>
  <si>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</si>
  <si>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</si>
  <si>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</si>
  <si>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</si>
  <si>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</si>
  <si>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</si>
  <si>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</si>
  <si>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</si>
  <si>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</si>
  <si>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</si>
  <si>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</si>
  <si>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</si>
  <si>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</si>
  <si>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</si>
  <si>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</si>
  <si>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</si>
  <si>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</si>
  <si>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</si>
  <si>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</si>
  <si>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</si>
  <si>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</si>
  <si>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</si>
  <si>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</si>
  <si>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</si>
  <si>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</si>
  <si>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</si>
  <si>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</si>
  <si>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</si>
  <si>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</si>
  <si>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</si>
  <si>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</si>
  <si>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</si>
  <si>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</si>
  <si>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</si>
  <si>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</si>
  <si>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</si>
  <si>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</si>
  <si>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</si>
  <si>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</si>
  <si>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</si>
  <si>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</si>
  <si>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</si>
  <si>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</si>
  <si>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</si>
  <si>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</si>
  <si>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</si>
  <si>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</si>
  <si>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</si>
  <si>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</si>
  <si>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</si>
  <si>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</si>
  <si>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</si>
  <si>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</si>
  <si>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</si>
  <si>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</si>
  <si>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</si>
  <si>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</si>
  <si>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</si>
  <si>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</si>
  <si>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</si>
  <si>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</si>
  <si>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</si>
  <si>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</si>
  <si>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</si>
  <si>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</si>
  <si>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</si>
  <si>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</si>
  <si>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</si>
  <si>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</si>
  <si>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</si>
  <si>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</si>
  <si>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</si>
  <si>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</si>
  <si>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</si>
  <si>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</si>
  <si>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</si>
  <si>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</si>
  <si>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</si>
  <si>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</si>
  <si>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</si>
  <si>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</si>
  <si>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</si>
  <si>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</si>
  <si>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</si>
  <si>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</si>
  <si>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</si>
  <si>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</si>
  <si>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</si>
  <si>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</si>
  <si>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</si>
  <si>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</si>
  <si>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</si>
  <si>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</si>
  <si>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</si>
  <si>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</si>
  <si>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</si>
  <si>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</si>
  <si>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</si>
  <si>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</si>
  <si>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</si>
  <si>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</si>
  <si>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</si>
  <si>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</si>
  <si>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</si>
  <si>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</si>
  <si>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</si>
  <si>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</si>
  <si>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</si>
  <si>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</si>
  <si>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</si>
  <si>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</si>
  <si>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</si>
  <si>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</si>
  <si>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</si>
  <si>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</si>
  <si>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</si>
  <si>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</si>
  <si>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</si>
  <si>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</si>
  <si>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</si>
  <si>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</si>
  <si>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</si>
  <si>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</si>
  <si>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</si>
  <si>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</si>
  <si>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</si>
  <si>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</si>
  <si>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</si>
  <si>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</si>
  <si>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</si>
  <si>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</si>
  <si>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</si>
  <si>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</si>
  <si>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</si>
  <si>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</si>
  <si>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</si>
  <si>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</si>
  <si>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</si>
  <si>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</si>
  <si>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</si>
  <si>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</si>
  <si>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</si>
  <si>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</si>
  <si>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</si>
  <si>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</si>
  <si>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</si>
  <si>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</si>
  <si>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</si>
  <si>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</si>
  <si>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</si>
  <si>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</si>
  <si>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</si>
  <si>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</si>
  <si>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</si>
  <si>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</si>
  <si>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</si>
  <si>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</si>
  <si>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</si>
  <si>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</si>
  <si>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</si>
  <si>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</si>
  <si>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</si>
  <si>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</si>
  <si>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</si>
  <si>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</si>
  <si>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</si>
  <si>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</si>
  <si>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</si>
  <si>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</si>
  <si>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</si>
  <si>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</si>
  <si>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</si>
  <si>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</si>
  <si>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</si>
  <si>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</si>
  <si>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</si>
  <si>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</si>
  <si>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</si>
  <si>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</si>
  <si>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</si>
  <si>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</si>
  <si>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</si>
  <si>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</si>
  <si>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</si>
  <si>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</si>
  <si>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</si>
  <si>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</si>
  <si>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</si>
  <si>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</si>
  <si>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</si>
  <si>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</si>
  <si>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</si>
  <si>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</si>
  <si>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</si>
  <si>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</si>
  <si>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</si>
  <si>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</si>
  <si>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</si>
  <si>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</si>
  <si>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</si>
  <si>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</si>
  <si>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</si>
  <si>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</si>
  <si>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</si>
  <si>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</si>
  <si>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</si>
  <si>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</si>
  <si>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</si>
  <si>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</si>
  <si>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</si>
  <si>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</si>
  <si>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</si>
  <si>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</si>
  <si>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</si>
  <si>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</si>
  <si>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</si>
  <si>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</si>
  <si>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</si>
  <si>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</si>
  <si>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</si>
  <si>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</si>
  <si>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</si>
  <si>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</si>
  <si>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</si>
  <si>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</si>
  <si>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</si>
  <si>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</si>
  <si>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</si>
  <si>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</si>
  <si>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</si>
  <si>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</si>
  <si>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</si>
  <si>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</si>
  <si>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</si>
  <si>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</si>
  <si>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</si>
  <si>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</si>
  <si>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</si>
  <si>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</si>
  <si>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</si>
  <si>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</si>
  <si>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</si>
  <si>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</si>
  <si>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</si>
  <si>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</si>
  <si>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</si>
  <si>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</si>
  <si>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</si>
  <si>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</si>
  <si>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</si>
  <si>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</si>
  <si>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</si>
  <si>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</si>
  <si>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</si>
  <si>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</si>
  <si>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</si>
  <si>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</si>
  <si>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</si>
  <si>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</si>
  <si>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</si>
  <si>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</si>
  <si>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</si>
  <si>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</si>
  <si>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</si>
  <si>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</si>
  <si>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</si>
  <si>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</si>
  <si>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</si>
  <si>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</si>
  <si>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</si>
  <si>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</si>
  <si>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</si>
  <si>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</si>
  <si>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</si>
  <si>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</si>
  <si>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</si>
  <si>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</si>
  <si>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</si>
  <si>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</si>
  <si>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</si>
  <si>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</si>
  <si>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</si>
  <si>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</si>
  <si>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</si>
  <si>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</si>
  <si>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</si>
  <si>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</si>
  <si>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</si>
  <si>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</si>
  <si>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</si>
  <si>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</si>
  <si>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</si>
  <si>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</si>
  <si>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</si>
  <si>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</si>
  <si>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</si>
  <si>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</si>
  <si>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</si>
  <si>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</si>
  <si>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</si>
  <si>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</si>
  <si>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</si>
  <si>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</si>
  <si>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</si>
  <si>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</si>
  <si>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</si>
  <si>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</si>
  <si>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</si>
  <si>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</si>
  <si>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</si>
  <si>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</si>
  <si>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</si>
  <si>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</si>
  <si>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</si>
  <si>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</si>
  <si>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</si>
  <si>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</si>
  <si>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</si>
  <si>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</si>
  <si>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</si>
  <si>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</si>
  <si>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</si>
  <si>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</si>
  <si>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</si>
  <si>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</si>
  <si>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</si>
  <si>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</si>
  <si>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</si>
  <si>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</si>
  <si>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</si>
  <si>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</si>
  <si>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</si>
  <si>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</si>
  <si>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</si>
  <si>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</si>
  <si>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</si>
  <si>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</si>
  <si>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</si>
  <si>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</si>
  <si>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</si>
  <si>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</si>
  <si>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</si>
  <si>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</si>
  <si>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</si>
  <si>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</si>
  <si>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</si>
  <si>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</si>
  <si>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</si>
  <si>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</si>
  <si>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</si>
  <si>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</si>
  <si>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</si>
  <si>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</si>
  <si>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</si>
  <si>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</si>
  <si>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</si>
  <si>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</si>
  <si>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</si>
  <si>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</si>
  <si>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</si>
  <si>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</si>
  <si>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</si>
  <si>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</si>
  <si>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</si>
  <si>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</si>
  <si>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</si>
  <si>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</si>
  <si>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</si>
  <si>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</si>
  <si>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</si>
  <si>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</si>
  <si>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</si>
  <si>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</si>
  <si>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</si>
  <si>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</si>
  <si>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</si>
  <si>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</si>
  <si>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</si>
  <si>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</si>
  <si>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</si>
  <si>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</si>
  <si>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</si>
  <si>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</si>
  <si>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</si>
  <si>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</si>
  <si>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</si>
  <si>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</si>
  <si>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</si>
  <si>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</si>
  <si>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</si>
  <si>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</si>
  <si>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</si>
  <si>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</si>
  <si>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</si>
  <si>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</si>
  <si>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</si>
  <si>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</si>
  <si>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</si>
  <si>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</si>
  <si>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</si>
  <si>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</si>
  <si>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</si>
  <si>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</si>
  <si>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</si>
  <si>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</si>
  <si>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</si>
  <si>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</si>
  <si>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</si>
  <si>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</si>
  <si>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</si>
  <si>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</si>
  <si>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</si>
  <si>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</si>
  <si>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</si>
  <si>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</si>
  <si>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</si>
  <si>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</si>
  <si>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</si>
  <si>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</si>
  <si>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</si>
  <si>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</si>
  <si>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</si>
  <si>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</si>
  <si>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</si>
  <si>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</si>
  <si>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</si>
  <si>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</si>
  <si>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</si>
  <si>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</si>
  <si>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</si>
  <si>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</si>
  <si>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</si>
  <si>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</si>
  <si>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</si>
  <si>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</si>
  <si>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</si>
  <si>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</si>
  <si>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</si>
  <si>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</si>
  <si>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</si>
  <si>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</si>
  <si>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</si>
  <si>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</si>
  <si>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</si>
  <si>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</si>
  <si>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</si>
  <si>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</si>
  <si>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</si>
  <si>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</si>
  <si>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</si>
  <si>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</si>
  <si>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</si>
  <si>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</si>
  <si>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</si>
  <si>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</si>
  <si>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</si>
  <si>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</si>
  <si>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</si>
  <si>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</si>
  <si>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</si>
  <si>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</si>
  <si>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</si>
  <si>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</si>
  <si>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</si>
  <si>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</si>
  <si>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</si>
  <si>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</si>
  <si>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</si>
  <si>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</si>
  <si>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</si>
  <si>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</si>
  <si>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</si>
  <si>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</si>
  <si>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</si>
  <si>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</si>
  <si>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</si>
  <si>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</si>
  <si>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</si>
  <si>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</si>
  <si>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</si>
  <si>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</si>
  <si>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</si>
  <si>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</si>
  <si>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</si>
  <si>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</si>
  <si>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</si>
  <si>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</si>
  <si>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</si>
  <si>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</si>
  <si>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</si>
  <si>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</si>
  <si>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</si>
  <si>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</si>
  <si>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</si>
  <si>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</si>
  <si>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</si>
  <si>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</si>
  <si>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</si>
  <si>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</si>
  <si>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</si>
  <si>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</si>
  <si>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</si>
  <si>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</si>
  <si>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</si>
  <si>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</si>
  <si>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</si>
  <si>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</si>
  <si>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</si>
  <si>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</si>
  <si>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</si>
  <si>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</si>
  <si>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</si>
  <si>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</si>
  <si>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</si>
  <si>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</si>
  <si>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</si>
  <si>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</si>
  <si>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</si>
  <si>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</si>
  <si>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</si>
  <si>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</si>
  <si>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</si>
  <si>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</si>
  <si>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</si>
  <si>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</si>
  <si>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</si>
  <si>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</si>
  <si>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</si>
  <si>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</si>
  <si>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</si>
  <si>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</si>
  <si>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</si>
  <si>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</si>
  <si>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</si>
  <si>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</si>
  <si>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</si>
  <si>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</si>
  <si>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</si>
  <si>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</si>
  <si>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</si>
  <si>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</si>
  <si>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</si>
  <si>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</si>
  <si>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</si>
  <si>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</si>
  <si>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</si>
  <si>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</si>
  <si>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</si>
  <si>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</si>
  <si>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</si>
  <si>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</si>
  <si>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</si>
  <si>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</si>
  <si>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</si>
  <si>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</si>
  <si>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</si>
  <si>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</si>
  <si>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</si>
  <si>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</si>
  <si>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</si>
  <si>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</si>
  <si>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</si>
  <si>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</si>
  <si>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</si>
  <si>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</si>
  <si>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</si>
  <si>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</si>
  <si>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</si>
  <si>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</si>
  <si>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</si>
  <si>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</si>
  <si>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</si>
  <si>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</si>
  <si>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</si>
  <si>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</si>
  <si>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</si>
  <si>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</si>
  <si>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</si>
  <si>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</si>
  <si>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</si>
  <si>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</si>
  <si>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</si>
  <si>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</si>
  <si>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</si>
  <si>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</si>
  <si>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</si>
  <si>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</si>
  <si>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</si>
  <si>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</si>
  <si>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</si>
  <si>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</si>
  <si>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</si>
  <si>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</si>
  <si>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</si>
  <si>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</si>
  <si>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</si>
  <si>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</si>
  <si>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</si>
  <si>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</si>
  <si>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</si>
  <si>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</si>
  <si>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</si>
  <si>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</si>
  <si>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</si>
  <si>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</si>
  <si>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</si>
  <si>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</si>
  <si>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</si>
  <si>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</si>
  <si>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</si>
  <si>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</si>
  <si>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</si>
  <si>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</si>
  <si>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</si>
  <si>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</si>
  <si>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</si>
  <si>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</si>
  <si>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</si>
  <si>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</si>
  <si>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</si>
  <si>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</si>
  <si>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</si>
  <si>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</si>
  <si>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</si>
  <si>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</si>
  <si>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</si>
  <si>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</si>
  <si>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</si>
  <si>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</si>
  <si>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</si>
  <si>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</si>
  <si>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</si>
  <si>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</si>
  <si>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</si>
  <si>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</si>
  <si>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</si>
  <si>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</si>
  <si>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</si>
  <si>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</si>
  <si>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</si>
  <si>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</si>
  <si>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</si>
  <si>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</si>
  <si>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</si>
  <si>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</si>
  <si>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</si>
  <si>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</si>
  <si>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</si>
  <si>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</si>
  <si>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</si>
  <si>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</si>
  <si>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</si>
  <si>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</si>
  <si>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</si>
  <si>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</si>
  <si>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</si>
  <si>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</si>
  <si>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</si>
  <si>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</si>
  <si>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</si>
  <si>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</si>
  <si>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</si>
  <si>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</si>
  <si>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</si>
  <si>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</si>
  <si>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</si>
  <si>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</si>
  <si>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</si>
  <si>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</si>
  <si>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</si>
  <si>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</si>
  <si>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</si>
  <si>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</si>
  <si>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</si>
  <si>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</si>
  <si>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</si>
  <si>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</si>
  <si>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</si>
  <si>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</si>
  <si>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</si>
  <si>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</si>
  <si>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</si>
  <si>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</si>
  <si>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</si>
  <si>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</si>
  <si>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</si>
  <si>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</si>
  <si>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</si>
  <si>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</si>
  <si>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</si>
  <si>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</si>
  <si>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</si>
  <si>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</si>
  <si>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</si>
  <si>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</si>
  <si>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</si>
  <si>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</si>
  <si>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</si>
  <si>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</si>
  <si>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</si>
  <si>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</si>
  <si>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</si>
  <si>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</si>
  <si>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</si>
  <si>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</si>
  <si>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</si>
  <si>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</si>
  <si>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</si>
  <si>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</si>
  <si>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</si>
  <si>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</si>
  <si>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</si>
  <si>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</si>
  <si>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</si>
  <si>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</si>
  <si>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</si>
  <si>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</si>
  <si>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</si>
  <si>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</si>
  <si>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</si>
  <si>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</si>
  <si>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</si>
  <si>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</si>
  <si>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</si>
  <si>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</si>
  <si>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</si>
  <si>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</si>
  <si>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</si>
  <si>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</si>
  <si>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</si>
  <si>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</si>
  <si>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</si>
  <si>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</si>
  <si>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</si>
  <si>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</si>
  <si>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</si>
  <si>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</si>
  <si>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</si>
  <si>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</si>
  <si>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</si>
  <si>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</si>
  <si>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</si>
  <si>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</si>
  <si>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</si>
  <si>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</si>
  <si>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</si>
  <si>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</si>
  <si>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</si>
  <si>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</si>
  <si>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</si>
  <si>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</si>
  <si>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</si>
  <si>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</si>
  <si>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</si>
  <si>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</si>
  <si>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</si>
  <si>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</si>
  <si>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</si>
  <si>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</si>
  <si>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</si>
  <si>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</si>
  <si>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</si>
  <si>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</si>
  <si>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</si>
  <si>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</si>
  <si>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</si>
  <si>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</si>
  <si>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</si>
  <si>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</si>
  <si>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</si>
  <si>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</si>
  <si>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</si>
  <si>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</si>
  <si>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</si>
  <si>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</si>
  <si>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</si>
  <si>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</si>
  <si>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</si>
  <si>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</si>
  <si>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</si>
  <si>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</si>
  <si>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</si>
  <si>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</si>
  <si>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</si>
  <si>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</si>
  <si>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</si>
  <si>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</si>
  <si>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</si>
  <si>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</si>
  <si>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</si>
  <si>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</si>
  <si>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</si>
  <si>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</si>
  <si>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</si>
  <si>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</si>
  <si>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</si>
  <si>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</si>
  <si>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</si>
  <si>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</si>
  <si>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</si>
  <si>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</si>
  <si>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</si>
  <si>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</si>
  <si>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</si>
  <si>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</si>
  <si>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</si>
  <si>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</si>
  <si>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</si>
  <si>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</si>
  <si>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</si>
  <si>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</si>
  <si>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</si>
  <si>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</si>
  <si>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</si>
  <si>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</si>
  <si>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</si>
  <si>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</si>
  <si>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</si>
  <si>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</si>
  <si>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</si>
  <si>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</si>
  <si>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</si>
  <si>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</si>
  <si>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</si>
  <si>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</si>
  <si>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</si>
  <si>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</si>
  <si>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</si>
  <si>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</si>
  <si>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</si>
  <si>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</si>
  <si>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</si>
  <si>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</si>
  <si>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</si>
  <si>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</si>
  <si>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</si>
  <si>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</si>
  <si>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</si>
  <si>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</si>
  <si>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</si>
  <si>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</si>
  <si>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</si>
  <si>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</si>
  <si>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</si>
  <si>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</si>
  <si>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</si>
  <si>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</si>
  <si>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</si>
  <si>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</si>
  <si>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</si>
  <si>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</si>
  <si>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</si>
  <si>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</si>
  <si>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</si>
  <si>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</si>
  <si>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</si>
  <si>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</si>
  <si>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</si>
  <si>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</si>
  <si>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</si>
  <si>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</si>
  <si>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</si>
  <si>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</si>
  <si>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</si>
  <si>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</si>
  <si>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</si>
  <si>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</si>
  <si>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</si>
  <si>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</si>
  <si>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</si>
  <si>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</si>
  <si>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</si>
  <si>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</si>
  <si>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</si>
  <si>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</si>
  <si>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</si>
  <si>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</si>
  <si>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</si>
  <si>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</si>
  <si>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</si>
  <si>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</si>
  <si>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</si>
  <si>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</si>
  <si>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</si>
  <si>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</si>
  <si>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</si>
  <si>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</si>
  <si>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</si>
  <si>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</si>
  <si>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</si>
  <si>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</si>
  <si>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</si>
  <si>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</si>
  <si>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</si>
  <si>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</si>
  <si>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</si>
  <si>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</si>
  <si>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</si>
  <si>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</si>
  <si>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</si>
  <si>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</si>
  <si>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</si>
  <si>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</si>
  <si>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</si>
  <si>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</si>
  <si>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</si>
  <si>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</si>
  <si>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</si>
  <si>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</si>
  <si>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</si>
  <si>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</si>
  <si>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</si>
  <si>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</si>
  <si>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</si>
  <si>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</si>
  <si>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</si>
  <si>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</si>
  <si>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</si>
  <si>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</si>
  <si>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</si>
  <si>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</si>
  <si>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</si>
  <si>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</si>
  <si>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</si>
  <si>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</si>
  <si>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</si>
  <si>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</si>
  <si>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</si>
  <si>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</si>
  <si>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</si>
  <si>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</si>
  <si>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</si>
  <si>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</si>
  <si>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</si>
  <si>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</si>
  <si>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</si>
  <si>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</si>
  <si>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</si>
  <si>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</si>
  <si>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</si>
  <si>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</si>
  <si>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</si>
  <si>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</si>
  <si>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</si>
  <si>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</si>
  <si>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</si>
  <si>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</si>
  <si>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</si>
  <si>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</si>
  <si>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</si>
  <si>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</si>
  <si>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</si>
  <si>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</si>
  <si>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</si>
  <si>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</si>
  <si>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</si>
  <si>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</si>
  <si>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</si>
  <si>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</si>
  <si>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</si>
  <si>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</si>
  <si>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</si>
  <si>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</si>
  <si>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</si>
  <si>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</si>
  <si>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</si>
  <si>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</si>
  <si>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</si>
  <si>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</si>
  <si>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</si>
  <si>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</si>
  <si>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</si>
  <si>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</si>
  <si>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</si>
  <si>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</si>
  <si>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</si>
  <si>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</si>
  <si>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</si>
  <si>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</si>
  <si>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</si>
  <si>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</si>
  <si>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</si>
  <si>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</si>
  <si>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</si>
  <si>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</si>
  <si>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</si>
  <si>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</si>
  <si>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</si>
  <si>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</si>
  <si>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</si>
  <si>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</si>
  <si>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</si>
  <si>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</si>
  <si>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</si>
  <si>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</si>
  <si>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</si>
  <si>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</si>
  <si>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</si>
  <si>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</si>
  <si>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</si>
  <si>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</si>
  <si>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</si>
  <si>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</si>
  <si>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</si>
  <si>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</si>
  <si>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</si>
  <si>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</si>
  <si>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</si>
  <si>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</si>
  <si>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</si>
  <si>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</si>
  <si>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</si>
  <si>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</si>
  <si>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</si>
  <si>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</si>
  <si>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</si>
  <si>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</si>
  <si>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</si>
  <si>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</si>
  <si>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</si>
  <si>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</si>
  <si>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</si>
  <si>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</si>
  <si>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</si>
  <si>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</si>
  <si>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</si>
  <si>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</si>
  <si>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</si>
  <si>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</si>
  <si>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</si>
  <si>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</si>
  <si>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</si>
  <si>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</si>
  <si>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</si>
  <si>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</si>
  <si>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</si>
  <si>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</si>
  <si>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</si>
  <si>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</si>
  <si>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</si>
  <si>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</si>
  <si>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</si>
  <si>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</si>
  <si>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</si>
  <si>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</si>
  <si>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</si>
  <si>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</si>
  <si>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</si>
  <si>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</si>
  <si>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</si>
  <si>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</si>
  <si>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</si>
  <si>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</si>
  <si>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</si>
  <si>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</si>
  <si>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</si>
  <si>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</si>
  <si>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</si>
  <si>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</si>
  <si>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</si>
  <si>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</si>
  <si>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</si>
  <si>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</si>
  <si>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</si>
  <si>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</si>
  <si>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</si>
  <si>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</si>
  <si>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</si>
  <si>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</si>
  <si>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</si>
  <si>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</si>
  <si>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</si>
  <si>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</si>
  <si>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</si>
  <si>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</si>
  <si>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</si>
  <si>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</si>
  <si>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</si>
  <si>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</si>
  <si>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</si>
  <si>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</si>
  <si>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</si>
  <si>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</si>
  <si>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</si>
  <si>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</si>
  <si>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</si>
  <si>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</si>
  <si>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</si>
  <si>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</si>
  <si>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</si>
  <si>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</si>
  <si>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</si>
  <si>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</si>
  <si>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</si>
  <si>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</si>
  <si>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</si>
  <si>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</si>
  <si>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</si>
  <si>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</si>
  <si>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</si>
  <si>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</si>
  <si>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</si>
  <si>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</si>
  <si>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</si>
  <si>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</si>
  <si>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</si>
  <si>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</si>
  <si>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</si>
  <si>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</si>
  <si>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</si>
  <si>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</si>
  <si>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</si>
  <si>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</si>
  <si>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</si>
  <si>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</si>
  <si>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</si>
  <si>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</si>
  <si>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</si>
  <si>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</si>
  <si>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</si>
  <si>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</si>
  <si>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</si>
  <si>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</si>
  <si>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</si>
  <si>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</si>
  <si>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</si>
  <si>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</si>
  <si>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</si>
  <si>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</si>
  <si>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</si>
  <si>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</si>
  <si>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</si>
  <si>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</si>
  <si>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</si>
  <si>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</si>
  <si>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</si>
  <si>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</si>
  <si>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</si>
  <si>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</si>
  <si>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</si>
  <si>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</si>
  <si>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</si>
  <si>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</si>
  <si>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</si>
  <si>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</si>
  <si>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</si>
  <si>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</si>
  <si>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</si>
  <si>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</si>
  <si>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</si>
  <si>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</si>
  <si>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</si>
  <si>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</si>
  <si>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</si>
  <si>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</si>
  <si>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</si>
  <si>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</si>
  <si>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</si>
  <si>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</si>
  <si>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</si>
  <si>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</si>
  <si>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</si>
  <si>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</si>
  <si>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</si>
  <si>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</si>
  <si>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</si>
  <si>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</si>
  <si>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</si>
  <si>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</si>
  <si>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</si>
  <si>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</si>
  <si>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</si>
  <si>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</si>
  <si>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</si>
  <si>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</si>
  <si>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</si>
  <si>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</si>
  <si>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</si>
  <si>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</si>
  <si>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</si>
  <si>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</si>
  <si>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</si>
  <si>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</si>
  <si>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</si>
  <si>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</si>
  <si>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</si>
  <si>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</si>
  <si>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</si>
  <si>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</si>
  <si>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</si>
  <si>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</si>
  <si>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</si>
  <si>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</si>
  <si>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</si>
  <si>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</si>
  <si>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</si>
  <si>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</si>
  <si>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</si>
  <si>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</si>
  <si>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</si>
  <si>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</si>
  <si>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</si>
  <si>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</si>
  <si>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</si>
  <si>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</si>
  <si>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</si>
  <si>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</si>
  <si>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</si>
  <si>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</si>
  <si>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</si>
  <si>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</si>
  <si>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</si>
  <si>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</si>
  <si>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</si>
  <si>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</si>
  <si>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</si>
  <si>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</si>
  <si>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</si>
  <si>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</si>
  <si>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</si>
  <si>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</si>
  <si>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</si>
  <si>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</si>
  <si>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</si>
  <si>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</si>
  <si>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</si>
  <si>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</si>
  <si>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</si>
  <si>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</si>
  <si>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</si>
  <si>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</si>
  <si>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</si>
  <si>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</si>
  <si>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</si>
  <si>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</si>
  <si>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</si>
  <si>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</si>
  <si>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</si>
  <si>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</si>
  <si>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</si>
  <si>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</si>
  <si>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</si>
  <si>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</si>
  <si>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</si>
  <si>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</si>
  <si>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</si>
  <si>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</si>
  <si>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</si>
  <si>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</si>
  <si>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</si>
  <si>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</si>
  <si>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</si>
  <si>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</si>
  <si>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</si>
  <si>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</si>
  <si>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</si>
  <si>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</si>
  <si>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</si>
  <si>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</si>
  <si>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</si>
  <si>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</si>
  <si>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</si>
  <si>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</si>
  <si>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</si>
  <si>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</si>
  <si>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</si>
  <si>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</si>
  <si>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</si>
  <si>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</si>
  <si>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</si>
  <si>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</si>
  <si>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</si>
  <si>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</si>
  <si>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</si>
  <si>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</si>
  <si>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</si>
  <si>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</si>
  <si>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</si>
  <si>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</si>
  <si>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</si>
  <si>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</si>
  <si>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</si>
  <si>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</si>
  <si>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</si>
  <si>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</si>
  <si>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</si>
  <si>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</si>
  <si>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</si>
  <si>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</si>
  <si>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</si>
  <si>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</si>
  <si>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</si>
  <si>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</si>
  <si>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</si>
  <si>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</si>
  <si>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</si>
  <si>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</si>
  <si>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</si>
  <si>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</si>
  <si>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</si>
  <si>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</si>
  <si>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</si>
  <si>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</si>
  <si>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</si>
  <si>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</si>
  <si>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</si>
  <si>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</si>
  <si>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</si>
  <si>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</si>
  <si>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</si>
  <si>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</si>
  <si>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</si>
  <si>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</si>
  <si>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</si>
  <si>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</si>
  <si>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</si>
  <si>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</si>
  <si>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</si>
  <si>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</si>
  <si>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</si>
  <si>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</si>
  <si>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</si>
  <si>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</si>
  <si>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</si>
  <si>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</si>
  <si>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</si>
  <si>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</si>
  <si>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</si>
  <si>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</si>
  <si>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</si>
  <si>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</si>
  <si>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</si>
  <si>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</si>
  <si>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</si>
  <si>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</si>
  <si>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</si>
  <si>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</si>
  <si>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</si>
  <si>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</si>
  <si>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</si>
  <si>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</si>
  <si>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</si>
  <si>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</si>
  <si>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</si>
  <si>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</si>
  <si>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</si>
  <si>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</si>
  <si>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</si>
  <si>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</si>
  <si>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</si>
  <si>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</si>
  <si>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</si>
  <si>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</si>
  <si>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</si>
  <si>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</si>
  <si>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</si>
  <si>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</si>
  <si>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</si>
  <si>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</si>
  <si>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</si>
  <si>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</si>
  <si>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</si>
  <si>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</si>
  <si>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</si>
  <si>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</si>
  <si>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</si>
  <si>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</si>
  <si>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</si>
  <si>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</si>
  <si>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</si>
  <si>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</si>
  <si>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</si>
  <si>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</si>
  <si>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</si>
  <si>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</si>
  <si>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</si>
  <si>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</si>
  <si>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</si>
  <si>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</si>
  <si>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</si>
  <si>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</si>
  <si>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</si>
  <si>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</si>
  <si>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</si>
  <si>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</si>
  <si>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</si>
  <si>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</si>
  <si>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</si>
  <si>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</si>
  <si>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</si>
  <si>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</si>
  <si>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</si>
  <si>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</si>
  <si>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</si>
  <si>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</si>
  <si>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</si>
  <si>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</si>
  <si>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</si>
  <si>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</si>
  <si>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</si>
  <si>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</si>
  <si>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</si>
  <si>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</si>
  <si>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</si>
  <si>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</si>
  <si>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</si>
  <si>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</si>
  <si>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</si>
  <si>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</si>
  <si>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</si>
  <si>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</si>
  <si>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</si>
  <si>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</si>
  <si>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</si>
  <si>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</si>
  <si>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</si>
  <si>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</si>
  <si>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</si>
  <si>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</si>
  <si>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</si>
  <si>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</si>
  <si>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</si>
  <si>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</si>
  <si>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</si>
  <si>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</si>
  <si>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</si>
  <si>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</si>
  <si>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</si>
  <si>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</si>
  <si>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</si>
  <si>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</si>
  <si>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</si>
  <si>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</si>
  <si>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</si>
  <si>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</si>
  <si>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</si>
  <si>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</si>
  <si>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</si>
  <si>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</si>
  <si>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</si>
  <si>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</si>
  <si>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</si>
  <si>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</si>
  <si>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</si>
  <si>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</si>
  <si>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</si>
  <si>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</si>
  <si>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</si>
  <si>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</si>
  <si>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</si>
  <si>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</si>
  <si>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</si>
  <si>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</si>
  <si>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</si>
  <si>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</si>
  <si>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</si>
  <si>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</si>
  <si>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</si>
  <si>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</si>
  <si>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</si>
  <si>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</si>
  <si>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</si>
  <si>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</si>
  <si>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</si>
  <si>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</si>
  <si>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</si>
  <si>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</si>
  <si>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</si>
  <si>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</si>
  <si>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</si>
  <si>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</si>
  <si>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</si>
  <si>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</si>
  <si>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</si>
  <si>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</si>
  <si>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</si>
  <si>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</si>
  <si>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</si>
  <si>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</si>
  <si>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</si>
  <si>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</si>
  <si>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</si>
  <si>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</si>
  <si>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</si>
  <si>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</si>
  <si>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</si>
  <si>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</si>
  <si>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</si>
  <si>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</si>
  <si>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</si>
  <si>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</si>
  <si>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</si>
  <si>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</si>
  <si>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</si>
  <si>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</si>
  <si>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</si>
  <si>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</si>
  <si>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</si>
  <si>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</si>
  <si>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</si>
  <si>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</si>
  <si>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</si>
  <si>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</si>
  <si>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</si>
  <si>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</si>
  <si>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</si>
  <si>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</si>
  <si>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</si>
  <si>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</si>
  <si>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</si>
  <si>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</si>
  <si>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</si>
  <si>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</si>
  <si>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</si>
  <si>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</si>
  <si>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</si>
  <si>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</si>
  <si>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</si>
  <si>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</si>
  <si>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</si>
  <si>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</si>
  <si>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</si>
  <si>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</si>
  <si>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</si>
  <si>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</si>
  <si>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</si>
  <si>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</si>
  <si>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</si>
  <si>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</si>
  <si>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</si>
  <si>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</si>
  <si>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</si>
  <si>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</si>
  <si>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</si>
  <si>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</si>
  <si>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</si>
  <si>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</si>
  <si>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</si>
  <si>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</si>
  <si>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</si>
  <si>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</si>
  <si>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</si>
  <si>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</si>
  <si>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</si>
  <si>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</si>
  <si>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</si>
  <si>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</si>
  <si>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</si>
  <si>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</si>
  <si>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</si>
  <si>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</si>
  <si>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</si>
  <si>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</si>
  <si>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</si>
  <si>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</si>
  <si>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</si>
  <si>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</si>
  <si>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</si>
  <si>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</si>
  <si>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</si>
  <si>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</si>
  <si>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</si>
  <si>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</si>
  <si>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</si>
  <si>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</si>
  <si>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</si>
  <si>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</si>
  <si>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</si>
  <si>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</si>
  <si>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</si>
  <si>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</si>
  <si>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</si>
  <si>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</si>
  <si>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</si>
  <si>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</si>
  <si>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</si>
  <si>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</si>
  <si>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</si>
  <si>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</si>
  <si>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</si>
  <si>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</si>
  <si>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</si>
  <si>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</si>
  <si>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</si>
  <si>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</si>
  <si>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</si>
  <si>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</si>
  <si>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</si>
  <si>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</si>
  <si>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</si>
  <si>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</si>
  <si>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</si>
  <si>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</si>
  <si>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</si>
  <si>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</si>
  <si>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</si>
  <si>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</si>
  <si>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</si>
  <si>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</si>
  <si>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</si>
  <si>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</si>
  <si>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</si>
  <si>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</si>
  <si>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</si>
  <si>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</si>
  <si>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</si>
  <si>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</si>
  <si>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</si>
  <si>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</si>
  <si>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</si>
  <si>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</si>
  <si>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</si>
  <si>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</si>
  <si>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</si>
  <si>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</si>
  <si>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</si>
  <si>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</si>
  <si>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</si>
  <si>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</si>
  <si>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</si>
  <si>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</si>
  <si>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</si>
  <si>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</si>
  <si>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</si>
  <si>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</si>
  <si>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</si>
  <si>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</si>
  <si>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</si>
  <si>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</si>
  <si>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</si>
  <si>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</si>
  <si>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</si>
  <si>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</si>
  <si>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</si>
  <si>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</si>
  <si>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</si>
  <si>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</si>
  <si>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</si>
  <si>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</si>
  <si>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</si>
  <si>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</si>
  <si>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</si>
  <si>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</si>
  <si>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</si>
  <si>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</si>
  <si>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</si>
  <si>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</si>
  <si>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</si>
  <si>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</si>
  <si>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</si>
  <si>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</si>
  <si>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</si>
  <si>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</si>
  <si>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</si>
  <si>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</si>
  <si>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</si>
  <si>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</si>
  <si>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</si>
  <si>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</si>
  <si>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</si>
  <si>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</si>
  <si>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</si>
  <si>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</si>
  <si>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</si>
  <si>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</si>
  <si>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</si>
  <si>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</si>
  <si>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</si>
  <si>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</si>
  <si>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</si>
  <si>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</si>
  <si>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</si>
  <si>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</si>
  <si>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</si>
  <si>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</si>
  <si>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</si>
  <si>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</si>
  <si>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</si>
  <si>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</si>
  <si>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</si>
  <si>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</si>
  <si>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</si>
  <si>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</si>
  <si>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</si>
  <si>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</si>
  <si>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</si>
  <si>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</si>
  <si>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</si>
  <si>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</si>
  <si>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</si>
  <si>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</si>
  <si>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</si>
  <si>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</si>
  <si>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</si>
  <si>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</si>
  <si>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</si>
  <si>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</si>
  <si>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</si>
  <si>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</si>
  <si>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</si>
  <si>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</si>
  <si>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</si>
  <si>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</si>
  <si>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</si>
  <si>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</si>
  <si>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</si>
  <si>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</si>
  <si>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</si>
  <si>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</si>
  <si>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</si>
  <si>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</si>
  <si>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</si>
  <si>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</si>
  <si>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</si>
  <si>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</si>
  <si>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</si>
  <si>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</si>
  <si>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</si>
  <si>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</si>
  <si>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</si>
  <si>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</si>
  <si>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</si>
  <si>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</si>
  <si>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</si>
  <si>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</si>
  <si>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</si>
  <si>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</si>
  <si>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</si>
  <si>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</si>
  <si>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</si>
  <si>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</si>
  <si>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</si>
  <si>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</si>
  <si>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</si>
  <si>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</si>
  <si>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</si>
  <si>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</si>
  <si>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</si>
  <si>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</si>
  <si>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</si>
  <si>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</si>
  <si>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</si>
  <si>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</si>
  <si>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</si>
  <si>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</si>
  <si>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</si>
  <si>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</si>
  <si>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</si>
  <si>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</si>
  <si>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</si>
  <si>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</si>
  <si>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</si>
  <si>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</si>
  <si>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</si>
  <si>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</si>
  <si>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</si>
  <si>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</si>
  <si>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</si>
  <si>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</si>
  <si>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</si>
  <si>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</si>
  <si>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</si>
  <si>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</si>
  <si>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</si>
  <si>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</si>
  <si>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</si>
  <si>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</si>
  <si>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</si>
  <si>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</si>
  <si>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</si>
  <si>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</si>
  <si>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</si>
  <si>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</si>
  <si>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</si>
  <si>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</si>
  <si>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</si>
  <si>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</si>
  <si>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</si>
  <si>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</si>
  <si>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</si>
  <si>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</si>
  <si>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</si>
  <si>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</si>
  <si>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</si>
  <si>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</si>
  <si>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</si>
  <si>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</si>
  <si>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</si>
  <si>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</si>
  <si>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</si>
  <si>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</si>
  <si>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</si>
  <si>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</si>
  <si>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</si>
  <si>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</si>
  <si>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</si>
  <si>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</si>
  <si>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</si>
  <si>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</si>
  <si>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</si>
  <si>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</si>
  <si>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</si>
  <si>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</si>
  <si>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</si>
  <si>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</si>
  <si>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</si>
  <si>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</si>
  <si>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</si>
  <si>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</si>
  <si>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</si>
  <si>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</si>
  <si>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</si>
  <si>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</si>
  <si>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</si>
  <si>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</si>
  <si>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</si>
  <si>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</si>
  <si>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</si>
  <si>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</si>
  <si>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</si>
  <si>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</si>
  <si>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</si>
  <si>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</si>
  <si>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</si>
  <si>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</si>
  <si>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</si>
  <si>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</si>
  <si>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</si>
  <si>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</si>
  <si>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</si>
  <si>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</si>
  <si>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</si>
  <si>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</si>
  <si>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</si>
  <si>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</si>
  <si>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</si>
  <si>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</si>
  <si>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</si>
  <si>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</si>
  <si>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</si>
  <si>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</si>
  <si>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</si>
  <si>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</si>
  <si>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</si>
  <si>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</si>
  <si>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</si>
  <si>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</si>
  <si>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</si>
  <si>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</si>
  <si>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</si>
  <si>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</si>
  <si>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</si>
  <si>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</si>
  <si>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</si>
  <si>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</si>
  <si>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</si>
  <si>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</si>
  <si>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</si>
  <si>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</si>
  <si>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</si>
  <si>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</si>
  <si>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</si>
  <si>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</si>
  <si>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</si>
  <si>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</si>
  <si>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</si>
  <si>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</si>
  <si>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</si>
  <si>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</si>
  <si>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</si>
  <si>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</si>
  <si>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</si>
  <si>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</si>
  <si>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</si>
  <si>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</si>
  <si>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</si>
  <si>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</si>
  <si>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</si>
  <si>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</si>
  <si>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</si>
  <si>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</si>
  <si>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</si>
  <si>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</si>
  <si>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</si>
  <si>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</si>
  <si>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</si>
  <si>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</si>
  <si>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</si>
  <si>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</si>
  <si>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</si>
  <si>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</si>
  <si>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</si>
  <si>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</si>
  <si>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</si>
  <si>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</si>
  <si>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</si>
  <si>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</si>
  <si>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</si>
  <si>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</si>
  <si>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</si>
  <si>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</si>
  <si>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</si>
  <si>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</si>
  <si>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</si>
  <si>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</si>
  <si>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</si>
  <si>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</si>
  <si>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</si>
  <si>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</si>
  <si>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</si>
  <si>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</si>
  <si>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</si>
  <si>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</si>
  <si>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</si>
  <si>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</si>
  <si>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</si>
  <si>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</si>
  <si>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</si>
  <si>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</si>
  <si>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</si>
  <si>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</si>
  <si>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</si>
  <si>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</si>
  <si>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</si>
  <si>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</si>
  <si>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</si>
  <si>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</si>
  <si>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</si>
  <si>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</si>
  <si>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</si>
  <si>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</si>
  <si>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</si>
  <si>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</si>
  <si>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</si>
  <si>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</si>
  <si>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</si>
  <si>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</si>
  <si>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</si>
  <si>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</si>
  <si>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</si>
  <si>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</si>
  <si>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</si>
  <si>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</si>
  <si>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</si>
  <si>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</si>
  <si>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</si>
  <si>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</si>
  <si>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</si>
  <si>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</si>
  <si>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</si>
  <si>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</si>
  <si>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</si>
  <si>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</si>
  <si>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</si>
  <si>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</si>
  <si>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</si>
  <si>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</si>
  <si>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</si>
  <si>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</si>
  <si>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</si>
  <si>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</si>
  <si>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</si>
  <si>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</si>
  <si>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</si>
  <si>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</si>
  <si>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</si>
  <si>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</si>
  <si>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</si>
  <si>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</si>
  <si>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</si>
  <si>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</si>
  <si>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</si>
  <si>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</si>
  <si>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</si>
  <si>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</si>
  <si>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</si>
  <si>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</si>
  <si>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</si>
  <si>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</si>
  <si>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</si>
  <si>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</si>
  <si>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</si>
  <si>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</si>
  <si>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</si>
  <si>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</si>
  <si>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</si>
  <si>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</si>
  <si>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</si>
  <si>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</si>
  <si>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</si>
  <si>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</si>
  <si>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</si>
  <si>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</si>
  <si>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</si>
  <si>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</si>
  <si>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</si>
  <si>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</si>
  <si>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</si>
  <si>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</si>
  <si>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</si>
  <si>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</si>
  <si>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</si>
  <si>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</si>
  <si>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</si>
  <si>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</si>
  <si>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</si>
  <si>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</si>
  <si>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</si>
  <si>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</si>
  <si>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</si>
  <si>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</si>
  <si>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</si>
  <si>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</si>
  <si>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</si>
  <si>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</si>
  <si>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</si>
  <si>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</si>
  <si>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</si>
  <si>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</si>
  <si>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</si>
  <si>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</si>
  <si>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</si>
  <si>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</si>
  <si>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</si>
  <si>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</si>
  <si>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</si>
  <si>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</si>
  <si>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</si>
  <si>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</si>
  <si>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</si>
  <si>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</si>
  <si>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</si>
  <si>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</si>
  <si>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</si>
  <si>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</si>
  <si>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</si>
  <si>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</si>
  <si>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</si>
  <si>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</si>
  <si>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</si>
  <si>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</si>
  <si>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</si>
  <si>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</si>
  <si>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</si>
  <si>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</si>
  <si>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</si>
  <si>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</si>
  <si>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</si>
  <si>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</si>
  <si>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</si>
  <si>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</si>
  <si>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</si>
  <si>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</si>
  <si>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</si>
  <si>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</si>
  <si>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</si>
  <si>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</si>
  <si>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</si>
  <si>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</si>
  <si>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</si>
  <si>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</si>
  <si>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</si>
  <si>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</si>
  <si>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</si>
  <si>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</si>
  <si>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</si>
  <si>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</si>
  <si>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</si>
  <si>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</si>
  <si>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</si>
  <si>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</si>
  <si>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</si>
  <si>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</si>
  <si>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</si>
  <si>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</si>
  <si>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</si>
  <si>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</si>
  <si>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</si>
  <si>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</si>
  <si>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</si>
  <si>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</si>
  <si>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</si>
  <si>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</si>
  <si>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</si>
  <si>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</si>
  <si>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</si>
  <si>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</si>
  <si>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</si>
  <si>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</si>
  <si>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</si>
  <si>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</si>
  <si>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</si>
  <si>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</si>
  <si>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</si>
  <si>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</si>
  <si>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</si>
  <si>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</si>
  <si>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</si>
  <si>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</si>
  <si>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</si>
  <si>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</si>
  <si>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</si>
  <si>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</si>
  <si>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</si>
  <si>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</si>
  <si>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</si>
  <si>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</si>
  <si>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</si>
  <si>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</si>
  <si>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</si>
  <si>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</si>
  <si>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</si>
  <si>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</si>
  <si>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</si>
  <si>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</si>
  <si>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</si>
  <si>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</si>
  <si>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</si>
  <si>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</si>
  <si>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</si>
  <si>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</si>
  <si>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</si>
  <si>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</si>
  <si>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</si>
  <si>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</si>
  <si>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</si>
  <si>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</si>
  <si>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</si>
  <si>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</si>
  <si>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</si>
  <si>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</si>
  <si>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</si>
  <si>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</si>
  <si>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</si>
  <si>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</si>
  <si>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</si>
  <si>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</si>
  <si>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</si>
  <si>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</si>
  <si>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</si>
  <si>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</si>
  <si>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</si>
  <si>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</si>
  <si>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</si>
  <si>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</si>
  <si>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</si>
  <si>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</si>
  <si>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</si>
  <si>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</si>
  <si>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</si>
  <si>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</si>
  <si>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</si>
  <si>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</si>
  <si>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</si>
  <si>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</si>
  <si>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</si>
  <si>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</si>
  <si>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</si>
  <si>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</si>
  <si>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</si>
  <si>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</si>
  <si>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</si>
  <si>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</si>
  <si>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</si>
  <si>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</si>
  <si>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</si>
  <si>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</si>
  <si>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</si>
  <si>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</si>
  <si>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</si>
  <si>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</si>
  <si>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</si>
  <si>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</si>
  <si>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</si>
  <si>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</si>
  <si>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</si>
  <si>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</si>
  <si>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</si>
  <si>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</si>
  <si>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</si>
  <si>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</si>
  <si>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</si>
  <si>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</si>
  <si>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</si>
  <si>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</si>
  <si>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</si>
  <si>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</si>
  <si>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</si>
  <si>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</si>
  <si>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</si>
  <si>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</si>
  <si>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</si>
  <si>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</si>
  <si>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</si>
  <si>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</si>
  <si>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</si>
  <si>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</si>
  <si>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</si>
  <si>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</si>
  <si>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</si>
  <si>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</si>
  <si>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</si>
  <si>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</si>
  <si>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</si>
  <si>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</si>
  <si>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</si>
  <si>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</si>
  <si>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</si>
  <si>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</si>
  <si>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</si>
  <si>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</si>
  <si>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</si>
  <si>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</si>
  <si>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</si>
  <si>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</si>
  <si>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</si>
  <si>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</si>
  <si>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</si>
  <si>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</si>
  <si>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</si>
  <si>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</si>
  <si>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</si>
  <si>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</si>
  <si>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</si>
  <si>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</si>
  <si>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</si>
  <si>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</si>
  <si>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</si>
  <si>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</si>
  <si>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</si>
  <si>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</si>
  <si>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</si>
  <si>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</si>
  <si>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</si>
  <si>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</si>
  <si>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</si>
  <si>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</si>
  <si>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</si>
  <si>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</si>
  <si>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</si>
  <si>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</si>
  <si>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</si>
  <si>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</si>
  <si>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</si>
  <si>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</si>
  <si>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</si>
  <si>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</si>
  <si>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</si>
  <si>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</si>
  <si>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</si>
  <si>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</si>
  <si>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</si>
  <si>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</si>
  <si>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</si>
  <si>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</si>
  <si>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</si>
  <si>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</si>
  <si>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</si>
  <si>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</si>
  <si>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</si>
  <si>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</si>
  <si>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</si>
  <si>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</si>
  <si>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</si>
  <si>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</si>
  <si>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</si>
  <si>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</si>
  <si>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</si>
  <si>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</si>
  <si>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</si>
  <si>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</si>
  <si>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</si>
  <si>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</si>
  <si>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</si>
  <si>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</si>
  <si>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</si>
  <si>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</si>
  <si>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</si>
  <si>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</si>
  <si>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</si>
  <si>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</si>
  <si>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</si>
  <si>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</si>
  <si>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</si>
  <si>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</si>
  <si>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</si>
  <si>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</si>
  <si>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</si>
  <si>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</si>
  <si>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</si>
  <si>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</si>
  <si>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</si>
  <si>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</si>
  <si>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</si>
  <si>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</si>
  <si>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</si>
  <si>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</si>
  <si>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</si>
  <si>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</si>
  <si>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</si>
  <si>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</si>
  <si>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</si>
  <si>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</si>
  <si>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</si>
  <si>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</si>
  <si>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</si>
  <si>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</si>
  <si>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</si>
  <si>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</si>
  <si>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</si>
  <si>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</si>
  <si>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</si>
  <si>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</si>
  <si>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</si>
  <si>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</si>
  <si>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</si>
  <si>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</si>
  <si>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</si>
  <si>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</si>
  <si>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</si>
  <si>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</si>
  <si>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</si>
  <si>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</si>
  <si>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</si>
  <si>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</si>
  <si>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</si>
  <si>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</si>
  <si>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</si>
  <si>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</si>
  <si>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</si>
  <si>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</si>
  <si>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</si>
  <si>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</si>
  <si>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</si>
  <si>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</si>
  <si>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</si>
  <si>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</si>
  <si>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</si>
  <si>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</si>
  <si>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</si>
  <si>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</si>
  <si>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</si>
  <si>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</si>
  <si>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</si>
  <si>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</si>
  <si>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</si>
  <si>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</si>
  <si>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</si>
  <si>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</si>
  <si>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</si>
  <si>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</si>
  <si>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</si>
  <si>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</si>
  <si>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</si>
  <si>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</si>
  <si>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</si>
  <si>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</si>
  <si>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</si>
  <si>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</si>
  <si>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</si>
  <si>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</si>
  <si>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</si>
  <si>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</si>
  <si>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</si>
  <si>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</si>
  <si>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</si>
  <si>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</si>
  <si>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</si>
  <si>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</si>
  <si>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</si>
  <si>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</si>
  <si>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</si>
  <si>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</si>
  <si>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</si>
  <si>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</si>
  <si>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</si>
  <si>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</si>
  <si>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</si>
  <si>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</si>
  <si>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</si>
  <si>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</si>
  <si>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</si>
  <si>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</si>
  <si>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</si>
  <si>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</si>
  <si>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</si>
  <si>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</si>
  <si>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</si>
  <si>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</si>
  <si>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</si>
  <si>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</si>
  <si>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</si>
  <si>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</si>
  <si>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</si>
  <si>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</si>
  <si>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</si>
  <si>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</si>
  <si>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</si>
  <si>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</si>
  <si>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</si>
  <si>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</si>
  <si>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</si>
  <si>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</si>
  <si>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</si>
  <si>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</si>
  <si>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</si>
  <si>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</si>
  <si>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</si>
  <si>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</si>
  <si>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</si>
  <si>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</si>
  <si>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</si>
  <si>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</si>
  <si>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</si>
  <si>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</si>
  <si>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</si>
  <si>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</si>
  <si>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</si>
  <si>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</si>
  <si>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</si>
  <si>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</si>
  <si>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</si>
  <si>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</si>
  <si>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</si>
  <si>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</si>
  <si>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</si>
  <si>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</si>
  <si>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</si>
  <si>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</si>
  <si>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</si>
  <si>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</si>
  <si>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</si>
  <si>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</si>
  <si>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</si>
  <si>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</si>
  <si>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</si>
  <si>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</si>
  <si>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</si>
  <si>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</si>
  <si>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</si>
  <si>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</si>
  <si>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</si>
  <si>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</si>
  <si>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</si>
  <si>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</si>
  <si>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</si>
  <si>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</si>
  <si>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</si>
  <si>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</si>
  <si>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</si>
  <si>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</si>
  <si>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</si>
  <si>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</si>
  <si>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</si>
  <si>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</si>
  <si>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</si>
  <si>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</si>
  <si>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</si>
  <si>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</si>
  <si>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</si>
  <si>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</si>
  <si>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</si>
  <si>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</si>
  <si>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</si>
  <si>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</si>
  <si>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</si>
  <si>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</si>
  <si>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</si>
  <si>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</si>
  <si>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</si>
  <si>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</si>
  <si>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</si>
  <si>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</si>
  <si>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</si>
  <si>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</si>
  <si>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</si>
  <si>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</si>
  <si>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</si>
  <si>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</si>
  <si>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</si>
  <si>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</si>
  <si>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</si>
  <si>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</si>
  <si>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</si>
  <si>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</si>
  <si>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</si>
  <si>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</si>
  <si>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</si>
  <si>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</si>
  <si>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</si>
  <si>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</si>
  <si>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</si>
  <si>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</si>
  <si>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</si>
  <si>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</si>
  <si>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</si>
  <si>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</si>
  <si>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</si>
  <si>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</si>
  <si>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</si>
  <si>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</si>
  <si>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</si>
  <si>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</si>
  <si>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</si>
  <si>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</si>
  <si>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</si>
  <si>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</si>
  <si>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</si>
  <si>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</si>
  <si>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</si>
  <si>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</si>
  <si>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</si>
  <si>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</si>
  <si>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</si>
  <si>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</si>
  <si>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</si>
  <si>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</si>
  <si>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</si>
  <si>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</si>
  <si>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</si>
  <si>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</si>
  <si>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</si>
  <si>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</si>
  <si>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</si>
  <si>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</si>
  <si>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</si>
  <si>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</si>
  <si>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</si>
  <si>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</si>
  <si>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</si>
  <si>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</si>
  <si>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</si>
  <si>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</si>
  <si>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</si>
  <si>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</si>
  <si>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</si>
  <si>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</si>
  <si>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</si>
  <si>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</si>
  <si>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</si>
  <si>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</si>
  <si>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</si>
  <si>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</si>
  <si>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</si>
  <si>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</si>
  <si>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</si>
  <si>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</si>
  <si>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</si>
  <si>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</si>
  <si>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</si>
  <si>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</si>
  <si>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</si>
  <si>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</si>
  <si>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</si>
  <si>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</si>
  <si>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</si>
  <si>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</si>
  <si>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</si>
  <si>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</si>
  <si>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</si>
  <si>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</si>
  <si>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</si>
  <si>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</si>
  <si>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</si>
  <si>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</si>
  <si>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</si>
  <si>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</si>
  <si>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</si>
  <si>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</si>
  <si>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</si>
  <si>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</si>
  <si>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</si>
  <si>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</si>
  <si>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</si>
  <si>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</si>
  <si>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</si>
  <si>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</si>
  <si>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</si>
  <si>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</si>
  <si>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</si>
  <si>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</si>
  <si>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</si>
  <si>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</si>
  <si>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</si>
  <si>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</si>
  <si>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</si>
  <si>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</si>
  <si>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</si>
  <si>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</si>
  <si>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</si>
  <si>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</si>
  <si>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</si>
  <si>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</si>
  <si>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</si>
  <si>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</si>
  <si>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</si>
  <si>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</si>
  <si>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</si>
  <si>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</si>
  <si>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</si>
  <si>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</si>
  <si>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</si>
  <si>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</si>
  <si>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</si>
  <si>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</si>
  <si>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</si>
  <si>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</si>
  <si>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</si>
  <si>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</si>
  <si>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</si>
  <si>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</si>
  <si>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</si>
  <si>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</si>
  <si>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</si>
  <si>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</si>
  <si>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</si>
  <si>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</si>
  <si>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</si>
  <si>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</si>
  <si>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</si>
  <si>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</si>
  <si>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</si>
  <si>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</si>
  <si>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</si>
  <si>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</si>
  <si>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</si>
  <si>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</si>
  <si>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</si>
  <si>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</si>
  <si>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</si>
  <si>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</si>
  <si>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</si>
  <si>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</si>
  <si>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</si>
  <si>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</si>
  <si>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</si>
  <si>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</si>
  <si>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</si>
  <si>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</si>
  <si>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</si>
  <si>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</si>
  <si>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</si>
  <si>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</si>
  <si>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</si>
  <si>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</si>
  <si>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</si>
  <si>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</si>
  <si>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</si>
  <si>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</si>
  <si>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</si>
  <si>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</si>
  <si>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</si>
  <si>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</si>
  <si>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</si>
  <si>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</si>
  <si>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</si>
  <si>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</si>
  <si>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</si>
  <si>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</si>
  <si>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</si>
  <si>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</si>
  <si>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</si>
  <si>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</si>
  <si>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</si>
  <si>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</si>
  <si>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</si>
  <si>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</si>
  <si>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</si>
  <si>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</si>
  <si>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</si>
  <si>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</si>
  <si>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</si>
  <si>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</si>
  <si>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</si>
  <si>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</si>
  <si>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</si>
  <si>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</si>
  <si>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</si>
  <si>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</si>
  <si>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</si>
  <si>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</si>
  <si>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</si>
  <si>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</si>
  <si>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</si>
  <si>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</si>
  <si>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</si>
  <si>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</si>
  <si>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</si>
  <si>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</si>
  <si>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</si>
  <si>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</si>
  <si>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</si>
  <si>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</si>
  <si>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</si>
  <si>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</si>
  <si>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</si>
  <si>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</si>
  <si>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</si>
  <si>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</si>
  <si>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</si>
  <si>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</si>
  <si>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</si>
  <si>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</si>
  <si>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</si>
  <si>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</si>
  <si>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</si>
  <si>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</si>
  <si>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</si>
  <si>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</si>
  <si>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</si>
  <si>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</si>
  <si>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</si>
  <si>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</si>
  <si>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</si>
  <si>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</si>
  <si>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</si>
  <si>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</si>
  <si>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</si>
  <si>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</si>
  <si>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</si>
  <si>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</si>
  <si>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</si>
  <si>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</si>
  <si>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</si>
  <si>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</si>
  <si>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</si>
  <si>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</si>
  <si>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</si>
  <si>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</si>
  <si>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</si>
  <si>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</si>
  <si>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</si>
  <si>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</si>
  <si>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</si>
  <si>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</si>
  <si>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</si>
  <si>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</si>
  <si>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</si>
  <si>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</si>
  <si>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</si>
  <si>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</si>
  <si>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</si>
  <si>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</si>
  <si>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</si>
  <si>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</si>
  <si>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</si>
  <si>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</si>
  <si>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</si>
  <si>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</si>
  <si>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</si>
  <si>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</si>
  <si>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</si>
  <si>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</si>
  <si>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</si>
  <si>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</si>
  <si>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</si>
  <si>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</si>
  <si>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</si>
  <si>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</si>
  <si>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</si>
  <si>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</si>
  <si>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</si>
  <si>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</si>
  <si>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</si>
  <si>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</si>
  <si>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</si>
  <si>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</si>
  <si>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</si>
  <si>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</si>
  <si>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</si>
  <si>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</si>
  <si>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</si>
  <si>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</si>
  <si>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</si>
  <si>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</si>
  <si>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</si>
  <si>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</si>
  <si>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</si>
  <si>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</si>
  <si>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</si>
  <si>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</si>
  <si>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</si>
  <si>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</si>
  <si>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</si>
  <si>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</si>
  <si>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</si>
  <si>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</si>
  <si>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</si>
  <si>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</si>
  <si>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</si>
  <si>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</si>
  <si>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</si>
  <si>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</si>
  <si>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</si>
  <si>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</si>
  <si>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</si>
  <si>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</si>
  <si>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</si>
  <si>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</si>
  <si>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</si>
  <si>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</si>
  <si>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</si>
  <si>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</si>
  <si>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</si>
  <si>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</si>
  <si>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</si>
  <si>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</si>
  <si>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</si>
  <si>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</si>
  <si>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</si>
  <si>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</si>
  <si>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</si>
  <si>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</si>
  <si>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</si>
  <si>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</si>
  <si>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</si>
  <si>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</si>
  <si>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</si>
  <si>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</si>
  <si>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</si>
  <si>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</si>
  <si>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</si>
  <si>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</si>
  <si>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</si>
  <si>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</si>
  <si>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</si>
  <si>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</si>
  <si>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</si>
  <si>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</si>
  <si>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</si>
  <si>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</si>
  <si>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</si>
  <si>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</si>
  <si>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</si>
  <si>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</si>
  <si>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</si>
  <si>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</si>
  <si>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</si>
  <si>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</si>
  <si>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</si>
  <si>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</si>
  <si>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</si>
  <si>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</si>
  <si>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</si>
  <si>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</si>
  <si>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</si>
  <si>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</si>
  <si>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</si>
  <si>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</si>
  <si>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</si>
  <si>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</si>
  <si>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</si>
  <si>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</si>
  <si>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</si>
  <si>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</si>
  <si>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</si>
  <si>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</si>
  <si>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</si>
  <si>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</si>
  <si>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</si>
  <si>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</si>
  <si>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</si>
  <si>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</si>
  <si>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</si>
  <si>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</si>
  <si>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</si>
  <si>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</si>
  <si>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</si>
  <si>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</si>
  <si>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</si>
  <si>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</si>
  <si>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</si>
  <si>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</si>
  <si>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</si>
  <si>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</si>
  <si>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</si>
  <si>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</si>
  <si>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</si>
  <si>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</si>
  <si>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</si>
  <si>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</si>
  <si>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</si>
  <si>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</si>
  <si>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</si>
  <si>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</si>
  <si>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</si>
  <si>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</si>
  <si>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</si>
  <si>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</si>
  <si>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</si>
  <si>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</si>
  <si>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</si>
  <si>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</si>
  <si>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</si>
  <si>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</si>
  <si>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</si>
  <si>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</si>
  <si>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</si>
  <si>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</si>
  <si>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</si>
  <si>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</si>
  <si>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</si>
  <si>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</si>
  <si>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</si>
  <si>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</si>
  <si>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</si>
  <si>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</si>
  <si>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</si>
  <si>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</si>
  <si>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</si>
  <si>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</si>
  <si>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</si>
  <si>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</si>
  <si>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</si>
  <si>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</si>
  <si>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</si>
  <si>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</si>
  <si>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</si>
  <si>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</si>
  <si>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</si>
  <si>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</si>
  <si>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</si>
  <si>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</si>
  <si>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</si>
  <si>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</si>
  <si>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</si>
  <si>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</si>
  <si>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</si>
  <si>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</si>
  <si>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</si>
  <si>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</si>
  <si>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</si>
  <si>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</si>
  <si>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</si>
  <si>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</si>
  <si>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</si>
  <si>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</si>
  <si>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</si>
  <si>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</si>
  <si>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</si>
  <si>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</si>
  <si>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</si>
  <si>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</si>
  <si>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</si>
  <si>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</si>
  <si>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</si>
  <si>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</si>
  <si>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</si>
  <si>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</si>
  <si>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</si>
  <si>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</si>
  <si>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</si>
  <si>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</si>
  <si>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</si>
  <si>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</si>
  <si>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</si>
  <si>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</si>
  <si>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</si>
  <si>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</si>
  <si>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</si>
  <si>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</si>
  <si>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</si>
  <si>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</si>
  <si>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</si>
  <si>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</si>
  <si>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</si>
  <si>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</si>
  <si>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</si>
  <si>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</si>
  <si>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</si>
  <si>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</si>
  <si>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</si>
  <si>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</si>
  <si>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</si>
  <si>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</si>
  <si>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</si>
  <si>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</si>
  <si>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</si>
  <si>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</si>
  <si>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</si>
  <si>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</si>
  <si>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</si>
  <si>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</si>
  <si>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</si>
  <si>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</si>
  <si>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</si>
  <si>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</si>
  <si>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</si>
  <si>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</si>
  <si>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</si>
  <si>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</si>
  <si>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</si>
  <si>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</si>
  <si>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</si>
  <si>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</si>
  <si>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</si>
  <si>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</si>
  <si>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</si>
  <si>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</si>
  <si>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</si>
  <si>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</si>
  <si>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</si>
  <si>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</si>
  <si>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</si>
  <si>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</si>
  <si>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</si>
  <si>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</si>
  <si>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</si>
  <si>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</si>
  <si>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</si>
  <si>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</si>
  <si>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</si>
  <si>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</si>
  <si>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</si>
  <si>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</si>
  <si>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</si>
  <si>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</si>
  <si>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</si>
  <si>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</si>
  <si>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</si>
  <si>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</si>
  <si>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</si>
  <si>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</si>
  <si>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</si>
  <si>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</si>
  <si>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</si>
  <si>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</si>
  <si>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</si>
  <si>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</si>
  <si>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</si>
  <si>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</si>
  <si>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</si>
  <si>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</si>
  <si>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</si>
  <si>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</si>
  <si>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</si>
  <si>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</si>
  <si>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</si>
  <si>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</si>
  <si>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</si>
  <si>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</si>
  <si>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</si>
  <si>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</si>
  <si>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</si>
  <si>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</si>
  <si>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</si>
  <si>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</si>
  <si>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</si>
  <si>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</si>
  <si>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</si>
  <si>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</si>
  <si>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</si>
  <si>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</si>
  <si>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</si>
  <si>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</si>
  <si>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</si>
  <si>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</si>
  <si>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</si>
  <si>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</si>
  <si>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</si>
  <si>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</si>
  <si>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</si>
  <si>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</si>
  <si>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</si>
  <si>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</si>
  <si>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</si>
  <si>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</si>
  <si>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</si>
  <si>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</si>
  <si>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</si>
  <si>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</si>
  <si>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</si>
  <si>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</si>
  <si>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</si>
  <si>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</si>
  <si>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</si>
  <si>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</si>
  <si>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</si>
  <si>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</si>
  <si>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</si>
  <si>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</si>
  <si>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</si>
  <si>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</si>
  <si>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</si>
  <si>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</si>
  <si>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</si>
  <si>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</si>
  <si>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</si>
  <si>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</si>
  <si>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</si>
  <si>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</si>
  <si>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</si>
  <si>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</si>
  <si>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</si>
  <si>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</si>
  <si>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</si>
  <si>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</si>
  <si>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</si>
  <si>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</si>
  <si>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</si>
  <si>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</si>
  <si>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</si>
  <si>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</si>
  <si>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</si>
  <si>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</si>
  <si>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</si>
  <si>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</si>
  <si>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</si>
  <si>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</si>
  <si>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</si>
  <si>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</si>
  <si>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</si>
  <si>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</si>
  <si>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</si>
  <si>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</si>
  <si>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</si>
  <si>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</si>
  <si>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</si>
  <si>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</si>
  <si>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</si>
  <si>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</si>
  <si>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</si>
  <si>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</si>
  <si>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</si>
  <si>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</si>
  <si>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</si>
  <si>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</si>
  <si>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</si>
  <si>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</si>
  <si>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</si>
  <si>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</si>
  <si>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</si>
  <si>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</si>
  <si>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</si>
  <si>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</si>
  <si>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</si>
  <si>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</si>
  <si>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</si>
  <si>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</si>
  <si>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</si>
  <si>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</si>
  <si>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</si>
  <si>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</si>
  <si>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</si>
  <si>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</si>
  <si>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</si>
  <si>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</si>
  <si>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</si>
  <si>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</si>
  <si>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</si>
  <si>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</si>
  <si>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</si>
  <si>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</si>
  <si>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</si>
  <si>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</si>
  <si>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</si>
  <si>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</si>
  <si>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</si>
  <si>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</si>
  <si>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</si>
  <si>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</si>
  <si>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</si>
  <si>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</si>
  <si>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</si>
  <si>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</si>
  <si>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</si>
  <si>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</si>
  <si>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</si>
  <si>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</si>
  <si>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</si>
  <si>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</si>
  <si>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</si>
  <si>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</si>
  <si>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</si>
  <si>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</si>
  <si>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</si>
  <si>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</si>
  <si>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</si>
  <si>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</si>
  <si>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</si>
  <si>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</si>
  <si>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</si>
  <si>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</si>
  <si>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</si>
  <si>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</si>
  <si>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</si>
  <si>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</si>
  <si>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</si>
  <si>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</si>
  <si>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</si>
  <si>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</si>
  <si>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</si>
  <si>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</si>
  <si>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</si>
  <si>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</si>
  <si>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</si>
  <si>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</si>
  <si>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</si>
  <si>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</si>
  <si>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</si>
  <si>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</si>
  <si>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</si>
  <si>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</si>
  <si>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</si>
  <si>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</si>
  <si>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</si>
  <si>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</si>
  <si>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</si>
  <si>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</si>
  <si>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</si>
  <si>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</si>
  <si>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</si>
  <si>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</si>
  <si>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</si>
  <si>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</si>
  <si>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</si>
  <si>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</si>
  <si>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</si>
  <si>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</si>
  <si>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</si>
  <si>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</si>
  <si>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</si>
  <si>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</si>
  <si>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</si>
  <si>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</si>
  <si>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</si>
  <si>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</si>
  <si>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</si>
  <si>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</si>
  <si>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</si>
  <si>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</si>
  <si>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</si>
  <si>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</si>
  <si>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</si>
  <si>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</si>
  <si>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</si>
  <si>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</si>
  <si>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</si>
  <si>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</si>
  <si>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</si>
  <si>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</si>
  <si>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</si>
  <si>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</si>
  <si>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</si>
  <si>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</si>
  <si>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</si>
  <si>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</si>
  <si>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</si>
  <si>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</si>
  <si>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</si>
  <si>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</si>
  <si>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</si>
  <si>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</si>
  <si>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</si>
  <si>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</si>
  <si>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</si>
  <si>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</si>
  <si>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</si>
  <si>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</si>
  <si>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</si>
  <si>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</si>
  <si>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</si>
  <si>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</si>
  <si>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</si>
  <si>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</si>
  <si>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</si>
  <si>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</si>
  <si>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</si>
  <si>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</si>
  <si>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</si>
  <si>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</si>
  <si>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</si>
  <si>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</si>
  <si>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</si>
  <si>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</si>
  <si>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</si>
  <si>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</si>
  <si>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</si>
  <si>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</si>
  <si>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</si>
  <si>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</si>
  <si>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</si>
  <si>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</si>
  <si>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</si>
  <si>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</si>
  <si>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</si>
  <si>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</si>
  <si>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</si>
  <si>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</si>
  <si>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</si>
  <si>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</si>
  <si>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</si>
  <si>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</si>
  <si>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</si>
  <si>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</si>
  <si>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</si>
  <si>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</si>
  <si>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</si>
  <si>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</si>
  <si>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</si>
  <si>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</si>
  <si>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</si>
  <si>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</si>
  <si>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</si>
  <si>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</si>
  <si>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</si>
  <si>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</si>
  <si>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</si>
  <si>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</si>
  <si>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</si>
  <si>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</si>
  <si>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</si>
  <si>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</si>
  <si>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</si>
  <si>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</si>
  <si>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</si>
  <si>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</si>
  <si>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</si>
  <si>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</si>
  <si>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</si>
  <si>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</si>
  <si>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</si>
  <si>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</si>
  <si>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</si>
  <si>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</si>
  <si>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</si>
  <si>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</si>
  <si>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</si>
  <si>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</si>
  <si>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</si>
  <si>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</si>
  <si>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</si>
  <si>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</si>
  <si>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</si>
  <si>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</si>
  <si>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</si>
  <si>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</si>
  <si>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</si>
  <si>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</si>
  <si>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</si>
  <si>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</si>
  <si>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</si>
  <si>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</si>
  <si>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</si>
  <si>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</si>
  <si>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</si>
  <si>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</si>
  <si>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</si>
  <si>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</si>
  <si>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</si>
  <si>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</si>
  <si>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</si>
  <si>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</si>
  <si>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</si>
  <si>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</si>
  <si>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</si>
  <si>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</si>
  <si>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</si>
  <si>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</si>
  <si>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</si>
  <si>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</si>
  <si>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</si>
  <si>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</si>
  <si>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</si>
  <si>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</si>
  <si>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</si>
  <si>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</si>
  <si>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</si>
  <si>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</si>
  <si>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</si>
  <si>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</si>
  <si>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</si>
  <si>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</si>
  <si>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</si>
  <si>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</si>
  <si>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</si>
  <si>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</si>
  <si>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</si>
  <si>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</si>
  <si>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</si>
  <si>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</si>
  <si>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</si>
  <si>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</si>
  <si>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</si>
  <si>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</si>
  <si>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</si>
  <si>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</si>
  <si>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</si>
  <si>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</si>
  <si>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</si>
  <si>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</si>
  <si>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</si>
  <si>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</si>
  <si>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</si>
  <si>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</si>
  <si>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</si>
  <si>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</si>
  <si>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</si>
  <si>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</si>
  <si>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</si>
  <si>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</si>
  <si>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</si>
  <si>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</si>
  <si>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</si>
  <si>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</si>
  <si>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</si>
  <si>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</si>
  <si>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</si>
  <si>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</si>
  <si>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</si>
  <si>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</si>
  <si>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</si>
  <si>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</si>
  <si>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</si>
  <si>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</si>
  <si>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</si>
  <si>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</si>
  <si>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</si>
  <si>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</si>
  <si>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</si>
  <si>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</si>
  <si>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</si>
  <si>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</si>
  <si>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</si>
  <si>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</si>
  <si>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</si>
  <si>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</si>
  <si>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</si>
  <si>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</si>
  <si>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</si>
  <si>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</si>
  <si>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</si>
  <si>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</si>
  <si>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</si>
  <si>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</si>
  <si>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</si>
  <si>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</si>
  <si>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</si>
  <si>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</si>
  <si>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</si>
  <si>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</si>
  <si>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</si>
  <si>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</si>
  <si>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</si>
  <si>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</si>
  <si>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</si>
  <si>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</si>
  <si>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</si>
  <si>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</si>
  <si>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</si>
  <si>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</si>
  <si>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</si>
  <si>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</si>
  <si>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</si>
  <si>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</si>
  <si>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</si>
  <si>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</si>
  <si>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</si>
  <si>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</si>
  <si>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</si>
  <si>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</si>
  <si>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</si>
  <si>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</si>
  <si>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</si>
  <si>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</si>
  <si>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</si>
  <si>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</si>
  <si>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</si>
  <si>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</si>
  <si>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</si>
  <si>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</si>
  <si>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</si>
  <si>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</si>
  <si>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</si>
  <si>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</si>
  <si>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</si>
  <si>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</si>
  <si>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</si>
  <si>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</si>
  <si>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</si>
  <si>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</si>
  <si>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</si>
  <si>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</si>
  <si>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</si>
  <si>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</si>
  <si>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</si>
  <si>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</si>
  <si>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</si>
  <si>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</si>
  <si>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</si>
  <si>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</si>
  <si>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</si>
  <si>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</si>
  <si>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</si>
  <si>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</si>
  <si>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</si>
  <si>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</si>
  <si>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</si>
  <si>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</si>
  <si>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</si>
  <si>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</si>
  <si>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</si>
  <si>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</si>
  <si>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</si>
  <si>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</si>
  <si>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</si>
  <si>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</si>
  <si>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</si>
  <si>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</si>
  <si>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</si>
  <si>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</si>
  <si>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</si>
  <si>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</si>
  <si>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</si>
  <si>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</si>
  <si>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</si>
  <si>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</si>
  <si>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</si>
  <si>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</si>
  <si>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</si>
  <si>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</si>
  <si>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</si>
  <si>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</si>
  <si>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</si>
  <si>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</si>
  <si>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</si>
  <si>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</si>
  <si>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</si>
  <si>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</si>
  <si>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</si>
  <si>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</si>
  <si>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</si>
  <si>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</si>
  <si>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</si>
  <si>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</si>
  <si>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</si>
  <si>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</si>
  <si>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</si>
  <si>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</si>
  <si>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</si>
  <si>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</si>
  <si>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</si>
  <si>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</si>
  <si>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</si>
  <si>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</si>
  <si>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</si>
  <si>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</si>
  <si>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</si>
  <si>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</si>
  <si>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</si>
  <si>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</si>
  <si>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</si>
  <si>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</si>
  <si>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</si>
  <si>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</si>
  <si>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</si>
  <si>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</si>
  <si>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</si>
  <si>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</si>
  <si>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</si>
  <si>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</si>
  <si>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</si>
  <si>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</si>
  <si>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</si>
  <si>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</si>
  <si>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</si>
  <si>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</si>
  <si>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</si>
  <si>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</si>
  <si>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</si>
  <si>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</si>
  <si>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</si>
  <si>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</si>
  <si>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</si>
  <si>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</si>
  <si>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</si>
  <si>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</si>
  <si>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</si>
  <si>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</si>
  <si>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</si>
  <si>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</si>
  <si>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</si>
  <si>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</si>
  <si>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</si>
  <si>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</si>
  <si>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</si>
  <si>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</si>
  <si>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</si>
  <si>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</si>
  <si>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</si>
  <si>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</si>
  <si>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</si>
  <si>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</si>
  <si>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</si>
  <si>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</si>
  <si>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</si>
  <si>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</si>
  <si>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</si>
  <si>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</si>
  <si>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</si>
  <si>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</si>
  <si>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</si>
  <si>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</si>
  <si>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</si>
  <si>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</si>
  <si>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</si>
  <si>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</si>
  <si>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</si>
  <si>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</si>
  <si>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</si>
  <si>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</si>
  <si>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</si>
  <si>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</si>
  <si>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</si>
  <si>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</si>
  <si>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</si>
  <si>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</si>
  <si>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</si>
  <si>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</si>
  <si>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</si>
  <si>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</si>
  <si>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</si>
  <si>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</si>
  <si>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</si>
  <si>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</si>
  <si>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</si>
  <si>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</si>
  <si>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</si>
  <si>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</si>
  <si>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</si>
  <si>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</si>
  <si>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</si>
  <si>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</si>
  <si>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</si>
  <si>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</si>
  <si>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</si>
  <si>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</si>
  <si>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</si>
  <si>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</si>
  <si>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</si>
  <si>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</si>
  <si>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</si>
  <si>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</si>
  <si>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</si>
  <si>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</si>
  <si>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</si>
  <si>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</si>
  <si>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</si>
  <si>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</si>
  <si>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</si>
  <si>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</si>
  <si>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</si>
  <si>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</si>
  <si>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</si>
  <si>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</si>
  <si>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</si>
  <si>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</si>
  <si>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</si>
  <si>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</si>
  <si>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</si>
  <si>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</si>
  <si>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</si>
  <si>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</si>
  <si>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</si>
  <si>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</si>
  <si>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</si>
  <si>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</si>
  <si>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</si>
  <si>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</si>
  <si>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</si>
  <si>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</si>
  <si>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</si>
  <si>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</si>
  <si>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</si>
  <si>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</si>
  <si>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</si>
  <si>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</si>
  <si>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</si>
  <si>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</si>
  <si>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</si>
  <si>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</si>
  <si>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</si>
  <si>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</si>
  <si>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</si>
  <si>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</si>
  <si>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</si>
  <si>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</si>
  <si>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</si>
  <si>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</si>
  <si>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</si>
  <si>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</si>
  <si>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</si>
  <si>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</si>
  <si>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</si>
  <si>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</si>
  <si>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</si>
  <si>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</si>
  <si>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</si>
  <si>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</si>
  <si>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</si>
  <si>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</si>
  <si>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</si>
  <si>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</si>
  <si>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</si>
  <si>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</si>
  <si>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</si>
  <si>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</si>
  <si>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</si>
  <si>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</si>
  <si>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</si>
  <si>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</si>
  <si>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</si>
  <si>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</si>
  <si>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</si>
  <si>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</si>
  <si>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</si>
  <si>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</si>
  <si>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</si>
  <si>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</si>
  <si>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</si>
  <si>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</si>
  <si>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</si>
  <si>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</si>
  <si>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</si>
  <si>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</si>
  <si>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</si>
  <si>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</si>
  <si>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</si>
  <si>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</si>
  <si>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</si>
  <si>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</si>
  <si>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</si>
  <si>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</si>
  <si>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</si>
  <si>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</si>
  <si>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</si>
  <si>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</si>
  <si>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</si>
  <si>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</si>
  <si>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</si>
  <si>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</si>
  <si>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</si>
  <si>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</si>
  <si>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</si>
  <si>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</si>
  <si>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</si>
  <si>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</si>
  <si>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</si>
  <si>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</si>
  <si>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</si>
  <si>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</si>
  <si>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</si>
  <si>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</si>
  <si>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</si>
  <si>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</si>
  <si>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</si>
  <si>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</si>
  <si>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</si>
  <si>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</si>
  <si>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</si>
  <si>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</si>
  <si>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</si>
  <si>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</si>
  <si>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</si>
  <si>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</si>
  <si>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</si>
  <si>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</si>
  <si>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</si>
  <si>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</si>
  <si>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</si>
  <si>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</si>
  <si>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</si>
  <si>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</si>
  <si>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</si>
  <si>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</si>
  <si>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</si>
  <si>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</si>
  <si>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</si>
  <si>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</si>
  <si>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</si>
  <si>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</si>
  <si>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</si>
  <si>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</si>
  <si>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</si>
  <si>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</si>
  <si>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</si>
  <si>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</si>
  <si>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</si>
  <si>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</si>
  <si>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</si>
  <si>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</si>
  <si>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</si>
  <si>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</si>
  <si>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</si>
  <si>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</si>
  <si>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</si>
  <si>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</si>
  <si>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</si>
  <si>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</si>
  <si>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</si>
  <si>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</si>
  <si>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</si>
  <si>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</si>
  <si>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</si>
  <si>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</si>
  <si>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</si>
  <si>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</si>
  <si>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</si>
  <si>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</si>
  <si>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</si>
  <si>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</si>
  <si>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</si>
  <si>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</si>
  <si>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</si>
  <si>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</si>
  <si>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</si>
  <si>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</si>
  <si>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</si>
  <si>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</si>
  <si>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</si>
  <si>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</si>
  <si>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</si>
  <si>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</si>
  <si>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</si>
  <si>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</si>
  <si>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</si>
  <si>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</si>
  <si>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</si>
  <si>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</si>
  <si>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</si>
  <si>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</si>
  <si>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</si>
  <si>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</si>
  <si>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</si>
  <si>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</si>
  <si>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</si>
  <si>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</si>
  <si>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</si>
  <si>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</si>
  <si>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</si>
  <si>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</si>
  <si>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</si>
  <si>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</si>
  <si>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</si>
  <si>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</si>
  <si>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</si>
  <si>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</si>
  <si>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</si>
  <si>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</si>
  <si>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</si>
  <si>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</si>
  <si>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</si>
  <si>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</si>
  <si>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</si>
  <si>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</si>
  <si>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</si>
  <si>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</si>
  <si>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</si>
  <si>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</si>
  <si>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</si>
  <si>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</si>
  <si>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</si>
  <si>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</si>
  <si>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</si>
  <si>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</si>
  <si>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</si>
  <si>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</si>
  <si>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</si>
  <si>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</si>
  <si>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</si>
  <si>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</si>
  <si>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</si>
  <si>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</si>
  <si>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</si>
  <si>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</si>
  <si>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</si>
  <si>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</si>
  <si>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</si>
  <si>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</si>
  <si>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</si>
  <si>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</si>
  <si>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</si>
  <si>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</si>
  <si>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</si>
  <si>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</si>
  <si>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</si>
  <si>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</si>
  <si>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</si>
  <si>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</si>
  <si>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</si>
  <si>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</si>
  <si>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</si>
  <si>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</si>
  <si>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</si>
  <si>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</si>
  <si>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</si>
  <si>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</si>
  <si>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</si>
  <si>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</si>
  <si>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</si>
  <si>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</si>
  <si>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</si>
  <si>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</si>
  <si>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</si>
  <si>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</si>
  <si>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</si>
  <si>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</si>
  <si>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</si>
  <si>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</si>
  <si>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</si>
  <si>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</si>
  <si>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</si>
  <si>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</si>
  <si>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</si>
  <si>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</si>
  <si>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</si>
  <si>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</si>
  <si>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</si>
  <si>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</si>
  <si>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</si>
  <si>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</si>
  <si>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</si>
  <si>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</si>
  <si>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</si>
  <si>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</si>
  <si>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</si>
  <si>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</si>
  <si>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</si>
  <si>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</si>
  <si>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</si>
  <si>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</si>
  <si>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</si>
  <si>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</si>
  <si>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</si>
  <si>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</si>
  <si>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</si>
  <si>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</si>
  <si>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</si>
  <si>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</si>
  <si>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</si>
  <si>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</si>
  <si>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</si>
  <si>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</si>
  <si>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</si>
  <si>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</si>
  <si>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</si>
  <si>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</si>
  <si>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</si>
  <si>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</si>
  <si>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</si>
  <si>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</si>
  <si>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</si>
  <si>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</si>
  <si>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</si>
  <si>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</si>
  <si>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</si>
  <si>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</si>
  <si>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</si>
  <si>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</si>
  <si>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</si>
  <si>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</si>
  <si>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</si>
  <si>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</si>
  <si>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</si>
  <si>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</si>
  <si>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</si>
  <si>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</si>
  <si>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</si>
  <si>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</si>
  <si>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</si>
  <si>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</si>
  <si>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</si>
  <si>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</si>
  <si>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</si>
  <si>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</si>
  <si>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</si>
  <si>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</si>
  <si>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</si>
  <si>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</si>
  <si>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</si>
  <si>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</si>
  <si>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</si>
  <si>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</si>
  <si>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</si>
  <si>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</si>
  <si>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</si>
  <si>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</si>
  <si>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</si>
  <si>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</si>
  <si>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</si>
  <si>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</si>
  <si>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</si>
  <si>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</si>
  <si>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</si>
  <si>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</si>
  <si>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</si>
  <si>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</si>
  <si>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</si>
  <si>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</si>
  <si>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</si>
  <si>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</si>
  <si>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</si>
  <si>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</si>
  <si>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</si>
  <si>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</si>
  <si>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</si>
  <si>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</si>
  <si>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</si>
  <si>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</si>
  <si>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</si>
  <si>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</si>
  <si>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</si>
  <si>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</si>
  <si>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</si>
  <si>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</si>
  <si>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</si>
  <si>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</si>
  <si>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</si>
  <si>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</si>
  <si>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</si>
  <si>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</si>
  <si>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</si>
  <si>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</si>
  <si>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</si>
  <si>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</si>
  <si>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</si>
  <si>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</si>
  <si>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</si>
  <si>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</si>
  <si>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</si>
  <si>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</si>
  <si>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</si>
  <si>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</si>
  <si>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</si>
  <si>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</si>
  <si>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</si>
  <si>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</si>
  <si>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</si>
  <si>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</si>
  <si>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</si>
  <si>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</si>
  <si>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</si>
  <si>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</si>
  <si>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</si>
  <si>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</si>
  <si>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</si>
  <si>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</si>
  <si>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</si>
  <si>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</si>
  <si>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</si>
  <si>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</si>
  <si>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</si>
  <si>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</si>
  <si>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</si>
  <si>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</si>
  <si>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</si>
  <si>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</si>
  <si>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</si>
  <si>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</si>
  <si>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</si>
  <si>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</si>
  <si>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</si>
  <si>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</si>
  <si>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</si>
  <si>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</si>
  <si>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</si>
  <si>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</si>
  <si>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</si>
  <si>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</si>
  <si>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</si>
  <si>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</si>
  <si>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</si>
  <si>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</si>
  <si>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</si>
  <si>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</si>
  <si>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</si>
  <si>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</si>
  <si>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</si>
  <si>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</si>
  <si>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</si>
  <si>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</si>
  <si>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</si>
  <si>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</si>
  <si>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</si>
  <si>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</si>
  <si>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</si>
  <si>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</si>
  <si>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</si>
  <si>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</si>
  <si>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</si>
  <si>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</si>
  <si>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</si>
  <si>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</si>
  <si>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</si>
  <si>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</si>
  <si>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</si>
  <si>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</si>
  <si>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</si>
  <si>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</si>
  <si>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</si>
  <si>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</si>
  <si>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</si>
  <si>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</si>
  <si>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</si>
  <si>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</si>
  <si>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</si>
  <si>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</si>
  <si>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</si>
  <si>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</si>
  <si>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</si>
  <si>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</si>
  <si>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</si>
  <si>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</si>
  <si>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</si>
  <si>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</si>
  <si>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</si>
  <si>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</si>
  <si>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</si>
  <si>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</si>
  <si>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</si>
  <si>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</si>
  <si>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</si>
  <si>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</si>
  <si>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</si>
  <si>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</si>
  <si>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</si>
  <si>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</si>
  <si>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</si>
  <si>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</si>
  <si>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</si>
  <si>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</si>
  <si>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</si>
  <si>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</si>
  <si>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</si>
  <si>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</si>
  <si>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</si>
  <si>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</si>
  <si>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</si>
  <si>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</si>
  <si>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</si>
  <si>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</si>
  <si>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</si>
  <si>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</si>
  <si>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</si>
  <si>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</si>
  <si>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</si>
  <si>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</si>
  <si>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</si>
  <si>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</si>
  <si>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</si>
  <si>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</si>
  <si>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</si>
  <si>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</si>
  <si>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</si>
  <si>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</si>
  <si>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</si>
  <si>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</si>
  <si>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</si>
  <si>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</si>
  <si>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</si>
  <si>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</si>
  <si>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</si>
  <si>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</si>
  <si>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</si>
  <si>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</si>
  <si>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</si>
  <si>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</si>
  <si>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</si>
  <si>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</si>
  <si>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</si>
  <si>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</si>
  <si>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</si>
  <si>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</si>
  <si>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</si>
  <si>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</si>
  <si>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</si>
  <si>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</si>
  <si>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</si>
  <si>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</si>
  <si>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</si>
  <si>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</si>
  <si>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</si>
  <si>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</si>
  <si>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</si>
  <si>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</si>
  <si>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</si>
  <si>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</si>
  <si>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</si>
  <si>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</si>
  <si>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</si>
  <si>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</si>
  <si>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</si>
  <si>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</si>
  <si>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</si>
  <si>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</si>
  <si>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</si>
  <si>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</si>
  <si>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</si>
  <si>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</si>
  <si>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</si>
  <si>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</si>
  <si>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</si>
  <si>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</si>
  <si>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</si>
  <si>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</si>
  <si>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</si>
  <si>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</si>
  <si>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</si>
  <si>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</si>
  <si>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</si>
  <si>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</si>
  <si>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</si>
  <si>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</si>
  <si>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</si>
  <si>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</si>
  <si>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</si>
  <si>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</si>
  <si>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</si>
  <si>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</si>
  <si>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</si>
  <si>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</si>
  <si>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</si>
  <si>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</si>
  <si>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</si>
  <si>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</si>
  <si>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</si>
  <si>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</si>
  <si>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</si>
  <si>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</si>
  <si>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</si>
  <si>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</si>
  <si>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</si>
  <si>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</si>
  <si>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</si>
  <si>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</si>
  <si>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</si>
  <si>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</si>
  <si>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</si>
  <si>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</si>
  <si>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</si>
  <si>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</si>
  <si>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</si>
  <si>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</si>
  <si>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</si>
  <si>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</si>
  <si>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</si>
  <si>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</si>
  <si>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</si>
  <si>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</si>
  <si>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</si>
  <si>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</si>
  <si>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</si>
  <si>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</si>
  <si>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</si>
  <si>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</si>
  <si>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</si>
  <si>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</si>
  <si>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</si>
  <si>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</si>
  <si>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</si>
  <si>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</si>
  <si>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</si>
  <si>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</si>
  <si>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</si>
  <si>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</si>
  <si>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</si>
  <si>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</si>
  <si>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</si>
  <si>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</si>
  <si>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</si>
  <si>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</si>
  <si>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</si>
  <si>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</si>
  <si>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</si>
  <si>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</si>
  <si>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</si>
  <si>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</si>
  <si>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</si>
  <si>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</si>
  <si>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</si>
  <si>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</si>
  <si>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</si>
  <si>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</si>
  <si>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</si>
  <si>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</si>
  <si>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</si>
  <si>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</si>
  <si>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</si>
  <si>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</si>
  <si>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</si>
  <si>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</si>
  <si>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</si>
  <si>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</si>
  <si>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</si>
  <si>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</si>
  <si>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</si>
  <si>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</si>
  <si>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</si>
  <si>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</si>
  <si>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</si>
  <si>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</si>
  <si>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</si>
  <si>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</si>
  <si>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</si>
  <si>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</si>
  <si>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</si>
  <si>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</si>
  <si>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</si>
  <si>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</si>
  <si>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</si>
  <si>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</si>
  <si>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</si>
  <si>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</si>
  <si>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</si>
  <si>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</si>
  <si>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</si>
  <si>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</si>
  <si>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</si>
  <si>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</si>
  <si>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</si>
  <si>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</si>
  <si>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</si>
  <si>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</si>
  <si>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</si>
  <si>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</si>
  <si>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</si>
  <si>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</si>
  <si>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</si>
  <si>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</si>
  <si>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</si>
  <si>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</si>
  <si>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</si>
  <si>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</si>
  <si>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</si>
  <si>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</si>
  <si>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</si>
  <si>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</si>
  <si>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</si>
  <si>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</si>
  <si>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</si>
  <si>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</si>
  <si>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</si>
  <si>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</si>
  <si>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</si>
  <si>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</si>
  <si>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</si>
  <si>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</si>
  <si>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</si>
  <si>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</si>
  <si>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</si>
  <si>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</si>
  <si>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</si>
  <si>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</si>
  <si>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</si>
  <si>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</si>
  <si>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</si>
  <si>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</si>
  <si>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</si>
  <si>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</si>
  <si>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</si>
  <si>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</si>
  <si>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</si>
  <si>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</si>
  <si>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</si>
  <si>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</si>
  <si>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</si>
  <si>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</si>
  <si>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</si>
  <si>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</si>
  <si>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</si>
  <si>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</si>
  <si>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</si>
  <si>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</si>
  <si>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</si>
  <si>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</si>
  <si>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</si>
  <si>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</si>
  <si>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</si>
  <si>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</si>
  <si>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</si>
  <si>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</si>
  <si>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</si>
  <si>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</si>
  <si>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</si>
  <si>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</si>
  <si>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</si>
  <si>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</si>
  <si>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</si>
  <si>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</si>
  <si>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</si>
  <si>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</si>
  <si>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</si>
  <si>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</si>
  <si>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</si>
  <si>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</si>
  <si>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</si>
  <si>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</si>
  <si>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</si>
  <si>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</si>
  <si>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</si>
  <si>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</si>
  <si>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</si>
  <si>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</si>
  <si>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</si>
  <si>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</si>
  <si>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</si>
  <si>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</si>
  <si>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</si>
  <si>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</si>
  <si>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</si>
  <si>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</si>
  <si>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</si>
  <si>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</si>
  <si>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</si>
  <si>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</si>
  <si>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</si>
  <si>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</si>
  <si>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</si>
  <si>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</si>
  <si>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</si>
  <si>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</si>
  <si>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</si>
  <si>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</si>
  <si>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</si>
  <si>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</si>
  <si>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</si>
  <si>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</si>
  <si>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</si>
  <si>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</si>
  <si>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</si>
  <si>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</si>
  <si>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</si>
  <si>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</si>
  <si>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</si>
  <si>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</si>
  <si>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</si>
  <si>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</si>
  <si>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</si>
  <si>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</si>
  <si>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</si>
  <si>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</si>
  <si>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</si>
  <si>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</si>
  <si>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</si>
  <si>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</si>
  <si>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</si>
  <si>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</si>
  <si>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</si>
  <si>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</si>
  <si>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</si>
  <si>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</si>
  <si>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</si>
  <si>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</si>
  <si>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</si>
  <si>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</si>
  <si>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</si>
  <si>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</si>
  <si>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</si>
  <si>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</si>
  <si>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</si>
  <si>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</si>
  <si>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</si>
  <si>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</si>
  <si>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</si>
  <si>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</si>
  <si>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</si>
  <si>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</si>
  <si>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</si>
  <si>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</si>
  <si>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</si>
  <si>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</si>
  <si>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</si>
  <si>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</si>
  <si>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</si>
  <si>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</si>
  <si>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</si>
  <si>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</si>
  <si>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</si>
  <si>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</si>
  <si>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</si>
  <si>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</si>
  <si>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</si>
  <si>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</si>
  <si>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</si>
  <si>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</si>
  <si>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</si>
  <si>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</si>
  <si>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</si>
  <si>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</si>
  <si>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</si>
  <si>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</si>
  <si>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</si>
  <si>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</si>
  <si>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</si>
  <si>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</si>
  <si>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</si>
  <si>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</si>
  <si>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</si>
  <si>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</si>
  <si>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</si>
  <si>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</si>
  <si>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</si>
  <si>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</si>
  <si>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</si>
  <si>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</si>
  <si>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</si>
  <si>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</si>
  <si>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</si>
  <si>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</si>
  <si>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</si>
  <si>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</si>
  <si>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</si>
  <si>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</si>
  <si>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</si>
  <si>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</si>
  <si>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</si>
  <si>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</si>
  <si>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</si>
  <si>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</si>
  <si>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</si>
  <si>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</si>
  <si>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</si>
  <si>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</si>
  <si>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</si>
  <si>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</si>
  <si>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</si>
  <si>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</si>
  <si>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</si>
  <si>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</si>
  <si>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</si>
  <si>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</si>
  <si>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</si>
  <si>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</si>
  <si>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</si>
  <si>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</si>
  <si>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</si>
  <si>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</si>
  <si>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</si>
  <si>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</si>
  <si>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</si>
  <si>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</si>
  <si>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</si>
  <si>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</si>
  <si>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</si>
  <si>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</si>
  <si>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</si>
  <si>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</si>
  <si>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</si>
  <si>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</si>
  <si>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</si>
  <si>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</si>
  <si>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</si>
  <si>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</si>
  <si>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</si>
  <si>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</si>
  <si>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</si>
  <si>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</si>
  <si>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</si>
  <si>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</si>
  <si>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</si>
  <si>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</si>
  <si>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</si>
  <si>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</si>
  <si>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</si>
  <si>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</si>
  <si>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</si>
  <si>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</si>
  <si>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</si>
  <si>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</si>
  <si>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</si>
  <si>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</si>
  <si>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</si>
  <si>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</si>
  <si>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</si>
  <si>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</si>
  <si>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</si>
  <si>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</si>
  <si>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</si>
  <si>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</si>
  <si>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</si>
  <si>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</si>
  <si>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</si>
  <si>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</si>
  <si>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</si>
  <si>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</si>
  <si>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</si>
  <si>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</si>
  <si>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</si>
  <si>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</si>
  <si>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</si>
  <si>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</si>
  <si>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</si>
  <si>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</si>
  <si>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</si>
  <si>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</si>
  <si>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</si>
  <si>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</si>
  <si>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</si>
  <si>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</si>
  <si>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</si>
  <si>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</si>
  <si>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</si>
  <si>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</si>
  <si>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</si>
  <si>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</si>
  <si>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</si>
  <si>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</si>
  <si>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</si>
  <si>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</si>
  <si>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</si>
  <si>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</si>
  <si>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</si>
  <si>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</si>
  <si>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</si>
  <si>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</si>
  <si>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</si>
  <si>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</si>
  <si>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</si>
  <si>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</si>
  <si>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</si>
  <si>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</si>
  <si>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</si>
  <si>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</si>
  <si>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</si>
  <si>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</si>
  <si>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</si>
  <si>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</si>
  <si>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</si>
  <si>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</si>
  <si>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</si>
  <si>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</si>
  <si>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</si>
  <si>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</si>
  <si>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</si>
  <si>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</si>
  <si>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</si>
  <si>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</si>
  <si>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</si>
  <si>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</si>
  <si>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</si>
  <si>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</si>
  <si>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</si>
  <si>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</si>
  <si>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</si>
  <si>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</si>
  <si>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</si>
  <si>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</si>
  <si>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</si>
  <si>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</si>
  <si>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</si>
  <si>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</si>
  <si>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</si>
  <si>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</si>
  <si>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</si>
  <si>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</si>
  <si>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</si>
  <si>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</si>
  <si>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</si>
  <si>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</si>
  <si>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</si>
  <si>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</si>
  <si>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</si>
  <si>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</si>
  <si>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</si>
  <si>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</si>
  <si>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</si>
  <si>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</si>
  <si>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</si>
  <si>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</si>
  <si>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</si>
  <si>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</si>
  <si>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</si>
  <si>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</si>
  <si>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</si>
  <si>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</si>
  <si>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</si>
  <si>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</si>
  <si>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</si>
  <si>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</si>
  <si>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</si>
  <si>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</si>
  <si>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</si>
  <si>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</si>
  <si>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</si>
  <si>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</si>
  <si>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</si>
  <si>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</si>
  <si>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</si>
  <si>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</si>
  <si>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</si>
  <si>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</si>
  <si>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</si>
  <si>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</si>
  <si>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</si>
  <si>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</si>
  <si>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</si>
  <si>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</si>
  <si>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</si>
  <si>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</si>
  <si>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</si>
  <si>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</si>
  <si>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</si>
  <si>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</si>
  <si>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</si>
  <si>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</si>
  <si>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</si>
  <si>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</si>
  <si>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</si>
  <si>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</si>
  <si>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</si>
  <si>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</si>
  <si>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</si>
  <si>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</si>
  <si>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</si>
  <si>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</si>
  <si>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</si>
  <si>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</si>
  <si>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</si>
  <si>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</si>
  <si>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</si>
  <si>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</si>
  <si>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</si>
  <si>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</si>
  <si>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</si>
  <si>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</si>
  <si>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</si>
  <si>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</si>
  <si>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</si>
  <si>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</si>
  <si>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</si>
  <si>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</si>
  <si>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</si>
  <si>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</si>
  <si>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</si>
  <si>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</si>
  <si>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</si>
  <si>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</si>
  <si>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</si>
  <si>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</si>
  <si>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</si>
  <si>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</si>
  <si>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</si>
  <si>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</si>
  <si>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</si>
  <si>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</si>
  <si>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</si>
  <si>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</si>
  <si>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</si>
  <si>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</si>
  <si>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</si>
  <si>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</si>
  <si>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</si>
  <si>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</si>
  <si>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</si>
  <si>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</si>
  <si>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</si>
  <si>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</si>
  <si>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</si>
  <si>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</si>
  <si>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</si>
  <si>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</si>
  <si>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</si>
  <si>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</si>
  <si>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</si>
  <si>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</si>
  <si>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</si>
  <si>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</si>
  <si>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</si>
  <si>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</si>
  <si>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</si>
  <si>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</si>
  <si>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</si>
  <si>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</si>
  <si>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</si>
  <si>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</si>
  <si>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</si>
  <si>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</si>
  <si>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</si>
  <si>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</si>
  <si>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</si>
  <si>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</si>
  <si>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</si>
  <si>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</si>
  <si>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</si>
  <si>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</si>
  <si>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</si>
  <si>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</si>
  <si>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</si>
  <si>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</si>
  <si>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</si>
  <si>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</si>
  <si>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</si>
  <si>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</si>
  <si>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</si>
  <si>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</si>
  <si>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</si>
  <si>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</si>
  <si>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</si>
  <si>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</si>
  <si>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</si>
  <si>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</si>
  <si>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</si>
  <si>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</si>
  <si>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</si>
  <si>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</si>
  <si>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</si>
  <si>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</si>
  <si>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</si>
  <si>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</si>
  <si>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</si>
  <si>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</si>
  <si>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</si>
  <si>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</si>
  <si>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</si>
  <si>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</si>
  <si>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</si>
  <si>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</si>
  <si>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</si>
  <si>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</si>
  <si>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</si>
  <si>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</si>
  <si>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</si>
  <si>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</si>
  <si>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</si>
  <si>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</si>
  <si>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</si>
  <si>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</si>
  <si>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</si>
  <si>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</si>
  <si>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</si>
  <si>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</si>
  <si>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</si>
  <si>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</si>
  <si>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</si>
  <si>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</si>
  <si>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</si>
  <si>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</si>
  <si>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</si>
  <si>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</si>
  <si>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</si>
  <si>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</si>
  <si>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</si>
  <si>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</si>
  <si>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</si>
  <si>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</si>
  <si>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</si>
  <si>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</si>
  <si>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</si>
  <si>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</si>
  <si>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</si>
  <si>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</si>
  <si>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</si>
  <si>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</si>
  <si>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</si>
  <si>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</si>
  <si>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</si>
  <si>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</si>
  <si>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</si>
  <si>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</si>
  <si>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</si>
  <si>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</si>
  <si>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</si>
  <si>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</si>
  <si>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</si>
  <si>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</si>
  <si>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</si>
  <si>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</si>
  <si>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</si>
  <si>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</si>
  <si>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</si>
  <si>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</si>
  <si>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</si>
  <si>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</si>
  <si>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</si>
  <si>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</si>
  <si>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</si>
  <si>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</si>
  <si>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</si>
  <si>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</si>
  <si>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</si>
  <si>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</si>
  <si>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</si>
  <si>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</si>
  <si>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</si>
  <si>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</si>
  <si>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</si>
  <si>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</si>
  <si>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</si>
  <si>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</si>
  <si>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</si>
  <si>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</si>
  <si>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</si>
  <si>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</si>
  <si>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</si>
  <si>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</si>
  <si>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</si>
  <si>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</si>
  <si>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</si>
  <si>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</si>
  <si>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</si>
  <si>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</si>
  <si>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</si>
  <si>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</si>
  <si>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</si>
  <si>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</si>
  <si>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</si>
  <si>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</si>
  <si>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</si>
  <si>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</si>
  <si>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</si>
  <si>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</si>
  <si>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</si>
  <si>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</si>
  <si>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</si>
  <si>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</si>
  <si>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</si>
  <si>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</si>
  <si>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</si>
  <si>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</si>
  <si>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</si>
  <si>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</si>
  <si>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</si>
  <si>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</si>
  <si>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</si>
  <si>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</si>
  <si>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</si>
  <si>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</si>
  <si>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</si>
  <si>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</si>
  <si>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</si>
  <si>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</si>
  <si>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</si>
  <si>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</si>
  <si>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</si>
  <si>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</si>
  <si>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</si>
  <si>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</si>
  <si>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</si>
  <si>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</si>
  <si>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</si>
  <si>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</si>
  <si>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</si>
  <si>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</si>
  <si>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</si>
  <si>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</si>
  <si>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</si>
  <si>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</si>
  <si>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</si>
  <si>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</si>
  <si>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</si>
  <si>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</si>
  <si>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</si>
  <si>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</si>
  <si>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</si>
  <si>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</si>
  <si>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</si>
  <si>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</si>
  <si>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</si>
  <si>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</si>
  <si>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</si>
  <si>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</si>
  <si>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</si>
  <si>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</si>
  <si>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</si>
  <si>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</si>
  <si>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</si>
  <si>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</si>
  <si>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</si>
  <si>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</si>
  <si>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</si>
  <si>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</si>
  <si>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</si>
  <si>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</si>
  <si>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</si>
  <si>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</si>
  <si>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</si>
  <si>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</si>
  <si>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</si>
  <si>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</si>
  <si>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</si>
  <si>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</si>
  <si>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</si>
  <si>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</si>
  <si>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</si>
  <si>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</si>
  <si>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</si>
  <si>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</si>
  <si>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</si>
  <si>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</si>
  <si>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</si>
  <si>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</si>
  <si>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</si>
  <si>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</si>
  <si>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</si>
  <si>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</si>
  <si>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</si>
  <si>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</si>
  <si>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</si>
  <si>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</si>
  <si>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</si>
  <si>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</si>
  <si>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</si>
  <si>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</si>
  <si>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</si>
  <si>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</si>
  <si>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</si>
  <si>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</si>
  <si>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</si>
  <si>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</si>
  <si>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</si>
  <si>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</si>
  <si>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</si>
  <si>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</si>
  <si>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</si>
  <si>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</si>
  <si>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</si>
  <si>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</si>
  <si>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</si>
  <si>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</si>
  <si>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</si>
  <si>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</si>
  <si>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</si>
  <si>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</si>
  <si>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</si>
  <si>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</si>
  <si>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</si>
  <si>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</si>
  <si>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</si>
  <si>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</si>
  <si>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</si>
  <si>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</si>
  <si>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</si>
  <si>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</si>
  <si>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</si>
  <si>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</si>
  <si>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</si>
  <si>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</si>
  <si>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</si>
  <si>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</si>
  <si>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</si>
  <si>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</si>
  <si>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</si>
  <si>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</si>
  <si>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</si>
  <si>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</si>
  <si>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</si>
  <si>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</si>
  <si>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</si>
  <si>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</si>
  <si>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</si>
  <si>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</si>
  <si>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</si>
  <si>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</si>
  <si>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</si>
  <si>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</si>
  <si>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</si>
  <si>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</si>
  <si>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</si>
  <si>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</si>
  <si>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</si>
  <si>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</si>
  <si>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</si>
  <si>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</si>
  <si>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</si>
  <si>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</si>
  <si>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</si>
  <si>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</si>
  <si>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</si>
  <si>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</si>
  <si>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</si>
  <si>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</si>
  <si>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</si>
  <si>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</si>
  <si>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</si>
  <si>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</si>
  <si>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</si>
  <si>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</si>
  <si>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</si>
  <si>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</si>
  <si>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</si>
  <si>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</si>
  <si>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</si>
  <si>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</si>
  <si>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</si>
  <si>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</si>
  <si>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</si>
  <si>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</si>
  <si>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</si>
  <si>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</si>
  <si>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</si>
  <si>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</si>
  <si>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</si>
  <si>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</si>
  <si>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</si>
  <si>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</si>
  <si>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</si>
  <si>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</si>
  <si>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</si>
  <si>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</si>
  <si>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</si>
  <si>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</si>
  <si>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</si>
  <si>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</si>
  <si>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</si>
  <si>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</si>
  <si>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</si>
  <si>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</si>
  <si>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</si>
  <si>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</si>
  <si>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</si>
  <si>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</si>
  <si>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</si>
  <si>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</si>
  <si>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</si>
  <si>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</si>
  <si>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</si>
  <si>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</si>
  <si>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</si>
  <si>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</si>
  <si>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</si>
  <si>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</si>
  <si>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</si>
  <si>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</si>
  <si>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</si>
  <si>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</si>
  <si>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</si>
  <si>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</si>
  <si>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</si>
  <si>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</si>
  <si>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</si>
  <si>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</si>
  <si>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</si>
  <si>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</si>
  <si>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</si>
  <si>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</si>
  <si>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</si>
  <si>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</si>
  <si>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</si>
  <si>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</si>
  <si>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</si>
  <si>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</si>
  <si>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</si>
  <si>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</si>
  <si>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</si>
  <si>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</si>
  <si>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</si>
  <si>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</si>
  <si>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</si>
  <si>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</si>
  <si>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</si>
  <si>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</si>
  <si>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</si>
  <si>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</si>
  <si>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</si>
  <si>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</si>
  <si>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</si>
  <si>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</si>
  <si>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</si>
  <si>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</si>
  <si>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</si>
  <si>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</si>
  <si>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</si>
  <si>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</si>
  <si>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</si>
  <si>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</si>
  <si>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</si>
  <si>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</si>
  <si>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</si>
  <si>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</si>
  <si>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</si>
  <si>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</si>
  <si>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</si>
  <si>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</si>
  <si>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</si>
  <si>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</si>
  <si>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</si>
  <si>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</si>
  <si>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</si>
  <si>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</si>
  <si>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</si>
  <si>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</si>
  <si>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</si>
  <si>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</si>
  <si>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</si>
  <si>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</si>
  <si>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</si>
  <si>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</si>
  <si>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</si>
  <si>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</si>
  <si>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</si>
  <si>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</si>
  <si>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</si>
  <si>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</si>
  <si>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</si>
  <si>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</si>
  <si>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</si>
  <si>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</si>
  <si>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</si>
  <si>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</si>
  <si>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</si>
  <si>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</si>
  <si>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</si>
  <si>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</si>
  <si>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</si>
  <si>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</si>
  <si>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</si>
  <si>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</si>
  <si>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</si>
  <si>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</si>
  <si>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</si>
  <si>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</si>
  <si>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</si>
  <si>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</si>
  <si>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</si>
  <si>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</si>
  <si>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</si>
  <si>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</si>
  <si>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</si>
  <si>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</si>
  <si>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</si>
  <si>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</si>
  <si>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</si>
  <si>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</si>
  <si>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</si>
  <si>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</si>
  <si>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</si>
  <si>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</si>
  <si>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</si>
  <si>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</si>
  <si>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</si>
  <si>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</si>
  <si>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</si>
  <si>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</si>
  <si>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</si>
  <si>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</si>
  <si>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</si>
  <si>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</si>
  <si>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</si>
  <si>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</si>
  <si>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</si>
  <si>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</si>
  <si>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</si>
  <si>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</si>
  <si>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</si>
  <si>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</si>
  <si>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</si>
  <si>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</si>
  <si>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</si>
  <si>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</si>
  <si>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</si>
  <si>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</si>
  <si>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</si>
  <si>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</si>
  <si>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</si>
  <si>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</si>
  <si>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</si>
  <si>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</si>
  <si>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</si>
  <si>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</si>
  <si>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</si>
  <si>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</si>
  <si>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</si>
  <si>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</si>
  <si>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</si>
  <si>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</si>
  <si>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</si>
  <si>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</si>
  <si>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</si>
  <si>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</si>
  <si>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</si>
  <si>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</si>
  <si>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</si>
  <si>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</si>
  <si>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</si>
  <si>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</si>
  <si>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</si>
  <si>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</si>
  <si>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</si>
  <si>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</si>
  <si>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</si>
  <si>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</si>
  <si>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</si>
  <si>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</si>
  <si>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</si>
  <si>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</si>
  <si>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</si>
  <si>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</si>
  <si>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</si>
  <si>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</si>
  <si>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</si>
  <si>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</si>
  <si>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</si>
  <si>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</si>
  <si>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</si>
  <si>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</si>
  <si>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</si>
  <si>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</si>
  <si>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</si>
  <si>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</si>
  <si>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</si>
  <si>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</si>
  <si>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</si>
  <si>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</si>
  <si>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</si>
  <si>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</si>
  <si>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</si>
  <si>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</si>
  <si>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</si>
  <si>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</si>
  <si>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</si>
  <si>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</si>
  <si>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</si>
  <si>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</si>
  <si>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</si>
  <si>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</si>
  <si>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</si>
  <si>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</si>
  <si>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</si>
  <si>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</si>
  <si>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</si>
  <si>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</si>
  <si>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</si>
  <si>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</si>
  <si>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</si>
  <si>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</si>
  <si>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</si>
  <si>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</si>
  <si>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</si>
  <si>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</si>
  <si>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</si>
  <si>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</si>
  <si>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</si>
  <si>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</si>
  <si>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</si>
  <si>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</si>
  <si>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</si>
  <si>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</si>
  <si>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</si>
  <si>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</si>
  <si>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</si>
  <si>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</si>
  <si>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</si>
  <si>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</si>
  <si>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</si>
  <si>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</si>
  <si>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</si>
  <si>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</si>
  <si>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</si>
  <si>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</si>
  <si>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</si>
  <si>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</si>
  <si>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</si>
  <si>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</si>
  <si>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</si>
  <si>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</si>
  <si>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</si>
  <si>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</si>
  <si>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</si>
  <si>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</si>
  <si>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</si>
  <si>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</si>
  <si>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</si>
  <si>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</si>
  <si>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</si>
  <si>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</si>
  <si>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</si>
  <si>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</si>
  <si>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</si>
  <si>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</si>
  <si>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</si>
  <si>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</si>
  <si>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</si>
  <si>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</si>
  <si>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</si>
  <si>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</si>
  <si>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</si>
  <si>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</si>
  <si>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</si>
  <si>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</si>
  <si>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</si>
  <si>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</si>
  <si>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</si>
  <si>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</si>
  <si>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</si>
  <si>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</si>
  <si>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</si>
  <si>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</si>
  <si>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</si>
  <si>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</si>
  <si>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</si>
  <si>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</si>
  <si>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</si>
  <si>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</si>
  <si>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</si>
  <si>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</si>
  <si>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</si>
  <si>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</si>
  <si>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</si>
  <si>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</si>
  <si>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</si>
  <si>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</si>
  <si>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</si>
  <si>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</si>
  <si>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</si>
  <si>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</si>
  <si>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</si>
  <si>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</si>
  <si>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</si>
  <si>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</si>
  <si>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</si>
  <si>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</si>
  <si>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</si>
  <si>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</si>
  <si>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</si>
  <si>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</si>
  <si>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</si>
  <si>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</si>
  <si>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</si>
  <si>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</si>
  <si>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</si>
  <si>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</si>
  <si>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</si>
  <si>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</si>
  <si>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</si>
  <si>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</si>
  <si>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</si>
  <si>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</si>
  <si>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</si>
  <si>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</si>
  <si>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</si>
  <si>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</si>
  <si>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</si>
  <si>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</si>
  <si>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</si>
  <si>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</si>
  <si>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</si>
  <si>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</si>
  <si>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</si>
  <si>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</si>
  <si>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</si>
  <si>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</si>
  <si>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</si>
  <si>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</si>
  <si>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</si>
  <si>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</si>
  <si>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</si>
  <si>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</si>
  <si>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</si>
  <si>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</si>
  <si>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</si>
  <si>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</si>
  <si>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</si>
  <si>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</si>
  <si>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</si>
  <si>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</si>
  <si>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</si>
  <si>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</si>
  <si>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</si>
  <si>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</si>
  <si>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</si>
  <si>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</si>
  <si>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</si>
  <si>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</si>
  <si>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</si>
  <si>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</si>
  <si>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</si>
  <si>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</si>
  <si>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</si>
  <si>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</si>
  <si>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</si>
  <si>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</si>
  <si>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</si>
  <si>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</si>
  <si>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</si>
  <si>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</si>
  <si>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</si>
  <si>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</si>
  <si>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</si>
  <si>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</si>
  <si>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</si>
  <si>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</si>
  <si>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</si>
  <si>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</si>
  <si>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</si>
  <si>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</si>
  <si>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</si>
  <si>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</si>
  <si>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</si>
  <si>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</si>
  <si>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</si>
  <si>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</si>
  <si>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</si>
  <si>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</si>
  <si>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</si>
  <si>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</si>
  <si>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</si>
  <si>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</si>
  <si>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</si>
  <si>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</si>
  <si>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</si>
  <si>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</si>
  <si>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</si>
  <si>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</si>
  <si>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</si>
  <si>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</si>
  <si>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</si>
  <si>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</si>
  <si>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</si>
  <si>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</si>
  <si>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</si>
  <si>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</si>
  <si>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</si>
  <si>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</si>
  <si>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</si>
  <si>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</si>
  <si>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</si>
  <si>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</si>
  <si>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</si>
  <si>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</si>
  <si>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</si>
  <si>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</si>
  <si>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</si>
  <si>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</si>
  <si>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</si>
  <si>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</si>
  <si>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</si>
  <si>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</si>
  <si>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</si>
  <si>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</si>
  <si>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</si>
  <si>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</si>
  <si>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</si>
  <si>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</si>
  <si>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</si>
  <si>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</si>
  <si>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</si>
  <si>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</si>
  <si>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</si>
  <si>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</si>
  <si>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</si>
  <si>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</si>
  <si>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</si>
  <si>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</si>
  <si>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</si>
  <si>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</si>
  <si>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</si>
  <si>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</si>
  <si>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</si>
  <si>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</si>
  <si>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</si>
  <si>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</si>
  <si>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</si>
  <si>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</si>
  <si>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</si>
  <si>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</si>
  <si>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</si>
  <si>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</si>
  <si>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</si>
  <si>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</si>
  <si>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</si>
  <si>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</si>
  <si>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</si>
  <si>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</si>
  <si>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</si>
  <si>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</si>
  <si>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</si>
  <si>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</si>
  <si>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</si>
  <si>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</si>
  <si>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</si>
  <si>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</si>
  <si>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</si>
  <si>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</si>
  <si>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</si>
  <si>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</si>
  <si>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</si>
  <si>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</si>
  <si>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</si>
  <si>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</si>
  <si>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</si>
  <si>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</si>
  <si>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</si>
  <si>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</si>
  <si>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</si>
  <si>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</si>
  <si>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</si>
  <si>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</si>
  <si>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</si>
  <si>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</si>
  <si>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</si>
  <si>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</si>
  <si>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</si>
  <si>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</si>
  <si>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</si>
  <si>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</si>
  <si>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</si>
  <si>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</si>
  <si>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</si>
  <si>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</si>
  <si>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</si>
  <si>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</si>
  <si>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</si>
  <si>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</si>
  <si>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</si>
  <si>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</si>
  <si>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</si>
  <si>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</si>
  <si>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</si>
  <si>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</si>
  <si>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</si>
  <si>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</si>
  <si>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</si>
  <si>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</si>
  <si>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</si>
  <si>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</si>
  <si>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</si>
  <si>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</si>
  <si>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</si>
  <si>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</si>
  <si>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</si>
  <si>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</si>
  <si>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</si>
  <si>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</si>
  <si>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</si>
  <si>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</si>
  <si>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</si>
  <si>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</si>
  <si>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</si>
  <si>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</si>
  <si>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</si>
  <si>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</si>
  <si>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</si>
  <si>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</si>
  <si>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</si>
  <si>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</si>
  <si>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</si>
  <si>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</si>
  <si>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</si>
  <si>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</si>
  <si>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</si>
  <si>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</si>
  <si>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</si>
  <si>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</si>
  <si>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</si>
  <si>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</si>
  <si>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</si>
  <si>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</si>
  <si>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</si>
  <si>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</si>
  <si>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</si>
  <si>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</si>
  <si>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</si>
  <si>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</si>
  <si>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</si>
  <si>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</si>
  <si>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</si>
  <si>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</si>
  <si>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</si>
  <si>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</si>
  <si>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</si>
  <si>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</si>
  <si>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</si>
  <si>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</si>
  <si>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</si>
  <si>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</si>
  <si>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</si>
  <si>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</si>
  <si>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</si>
  <si>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</si>
  <si>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</si>
  <si>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</si>
  <si>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</si>
  <si>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</si>
  <si>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</si>
  <si>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</si>
  <si>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</si>
  <si>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</si>
  <si>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</si>
  <si>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</si>
  <si>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</si>
  <si>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</si>
  <si>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</si>
  <si>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</si>
  <si>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</si>
  <si>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</si>
  <si>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</si>
  <si>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</si>
  <si>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</si>
  <si>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</si>
  <si>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</si>
  <si>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</si>
  <si>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</si>
  <si>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</si>
  <si>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</si>
  <si>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</si>
  <si>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</si>
  <si>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</si>
  <si>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</si>
  <si>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</si>
  <si>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</si>
  <si>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</si>
  <si>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</si>
  <si>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</si>
  <si>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</si>
  <si>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</si>
  <si>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</si>
  <si>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</si>
  <si>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</si>
  <si>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</si>
  <si>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</si>
  <si>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</si>
  <si>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</si>
  <si>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</si>
  <si>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</si>
  <si>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</si>
  <si>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</si>
  <si>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</si>
  <si>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</si>
  <si>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</si>
  <si>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</si>
  <si>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</si>
  <si>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</si>
  <si>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</si>
  <si>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</si>
  <si>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</si>
  <si>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</si>
  <si>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</si>
  <si>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</si>
  <si>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</si>
  <si>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</si>
  <si>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</si>
  <si>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</si>
  <si>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</si>
  <si>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</si>
  <si>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</si>
  <si>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</si>
  <si>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</si>
  <si>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</si>
  <si>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</si>
  <si>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</si>
  <si>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</si>
  <si>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</si>
  <si>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</si>
  <si>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</si>
  <si>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</si>
  <si>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</si>
  <si>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</si>
  <si>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</si>
  <si>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</si>
  <si>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</si>
  <si>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</si>
  <si>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</si>
  <si>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</si>
  <si>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</si>
  <si>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</si>
  <si>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</si>
  <si>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</si>
  <si>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</si>
  <si>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</si>
  <si>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</si>
  <si>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</si>
  <si>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</si>
  <si>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</si>
  <si>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</si>
  <si>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</si>
  <si>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</si>
  <si>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</si>
  <si>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</si>
  <si>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</si>
  <si>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</si>
  <si>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</si>
  <si>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</si>
  <si>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</si>
  <si>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</si>
  <si>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</si>
  <si>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</si>
  <si>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</si>
  <si>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</si>
  <si>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</si>
  <si>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</si>
  <si>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</si>
  <si>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</si>
  <si>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</si>
  <si>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</si>
  <si>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</si>
  <si>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</si>
  <si>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</si>
  <si>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</si>
  <si>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</si>
  <si>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</si>
  <si>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</si>
  <si>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</si>
  <si>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</si>
  <si>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</si>
  <si>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</si>
  <si>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</si>
  <si>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</si>
  <si>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</si>
  <si>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</si>
  <si>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</si>
  <si>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</si>
  <si>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</si>
  <si>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</si>
  <si>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</si>
  <si>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</si>
  <si>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</si>
  <si>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</si>
  <si>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</si>
  <si>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</si>
  <si>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</si>
  <si>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</si>
  <si>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</si>
  <si>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</si>
  <si>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</si>
  <si>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</si>
  <si>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</si>
  <si>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</si>
  <si>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</si>
  <si>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</si>
  <si>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</si>
  <si>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</si>
  <si>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</si>
  <si>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</si>
  <si>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</si>
  <si>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</si>
  <si>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</si>
  <si>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</si>
  <si>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</si>
  <si>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</si>
  <si>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</si>
  <si>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</si>
  <si>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</si>
  <si>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</si>
  <si>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</si>
  <si>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</si>
  <si>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</si>
  <si>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</si>
  <si>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</si>
  <si>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</si>
  <si>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</si>
  <si>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</si>
  <si>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</si>
  <si>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</si>
  <si>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</si>
  <si>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</si>
  <si>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</si>
  <si>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</si>
  <si>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</si>
  <si>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</si>
  <si>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</si>
  <si>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</si>
  <si>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</si>
  <si>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</si>
  <si>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</si>
  <si>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</si>
  <si>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</si>
  <si>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</si>
  <si>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</si>
  <si>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</si>
  <si>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</si>
  <si>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</si>
  <si>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</si>
  <si>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</si>
  <si>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</si>
  <si>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</si>
  <si>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</si>
  <si>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</si>
  <si>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</si>
  <si>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</si>
  <si>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</si>
  <si>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</si>
  <si>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</si>
  <si>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</si>
  <si>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</si>
  <si>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</si>
  <si>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</si>
  <si>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</si>
  <si>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</si>
  <si>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</si>
  <si>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</si>
  <si>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</si>
  <si>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</si>
  <si>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</si>
  <si>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</si>
  <si>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</si>
  <si>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</si>
  <si>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</si>
  <si>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</si>
  <si>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</si>
  <si>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</si>
  <si>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</si>
  <si>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</si>
  <si>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</si>
  <si>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</si>
  <si>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</si>
  <si>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</si>
  <si>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</si>
  <si>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</si>
  <si>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</si>
  <si>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</si>
  <si>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</si>
  <si>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</si>
  <si>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</si>
  <si>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</si>
  <si>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</si>
  <si>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</si>
  <si>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</si>
  <si>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</si>
  <si>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</si>
  <si>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</si>
  <si>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</si>
  <si>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</si>
  <si>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</si>
  <si>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</si>
  <si>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</si>
  <si>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</si>
  <si>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</si>
  <si>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</si>
  <si>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</si>
  <si>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</si>
  <si>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</si>
  <si>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</si>
  <si>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</si>
  <si>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</si>
  <si>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</si>
  <si>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</si>
  <si>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</si>
  <si>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</si>
  <si>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</si>
  <si>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</si>
  <si>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</si>
  <si>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</si>
  <si>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</si>
  <si>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</si>
  <si>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</si>
  <si>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</si>
  <si>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</si>
  <si>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</si>
  <si>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</si>
  <si>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</si>
  <si>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</si>
  <si>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</si>
  <si>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</si>
  <si>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</si>
  <si>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</si>
  <si>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</si>
  <si>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</si>
  <si>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</si>
  <si>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</si>
  <si>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</si>
  <si>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</si>
  <si>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</si>
  <si>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</si>
  <si>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</si>
  <si>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</si>
  <si>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</si>
  <si>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</si>
  <si>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</si>
  <si>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</si>
  <si>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</si>
  <si>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</si>
  <si>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</si>
  <si>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</si>
  <si>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</si>
  <si>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</si>
  <si>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</si>
  <si>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</si>
  <si>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</si>
  <si>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</si>
  <si>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</si>
  <si>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</si>
  <si>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</si>
  <si>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</si>
  <si>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</si>
  <si>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</si>
  <si>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</si>
  <si>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</si>
  <si>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</si>
  <si>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</si>
  <si>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</si>
  <si>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</si>
  <si>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</si>
  <si>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</si>
  <si>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</si>
  <si>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</si>
  <si>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</si>
  <si>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</si>
  <si>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</si>
  <si>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</si>
  <si>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</si>
  <si>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</si>
  <si>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</si>
  <si>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</si>
  <si>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</si>
  <si>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</si>
  <si>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</si>
  <si>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</si>
  <si>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</si>
  <si>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</si>
  <si>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</si>
  <si>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</si>
  <si>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</si>
  <si>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</si>
  <si>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</si>
  <si>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</si>
  <si>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</si>
  <si>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</si>
  <si>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</si>
  <si>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</si>
  <si>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</si>
  <si>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</si>
  <si>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</si>
  <si>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</si>
  <si>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</si>
  <si>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</si>
  <si>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</si>
  <si>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</si>
  <si>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</si>
  <si>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</si>
  <si>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</si>
  <si>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</si>
  <si>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</si>
  <si>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</si>
  <si>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</si>
  <si>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</si>
  <si>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</si>
  <si>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</si>
  <si>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</si>
  <si>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</si>
  <si>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</si>
  <si>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</si>
  <si>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</si>
  <si>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</si>
  <si>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</si>
  <si>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</si>
  <si>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</si>
  <si>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</si>
  <si>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</si>
  <si>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</si>
  <si>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</si>
  <si>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</si>
  <si>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</si>
  <si>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</si>
  <si>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</si>
  <si>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</si>
  <si>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</si>
  <si>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</si>
  <si>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</si>
  <si>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</si>
  <si>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</si>
  <si>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</si>
  <si>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</si>
  <si>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</si>
  <si>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</si>
  <si>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</si>
  <si>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</si>
  <si>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</si>
  <si>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</si>
  <si>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</si>
  <si>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</si>
  <si>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</si>
  <si>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</si>
  <si>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</si>
  <si>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</si>
  <si>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</si>
  <si>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</si>
  <si>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</si>
  <si>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</si>
  <si>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</si>
  <si>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</si>
  <si>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</si>
  <si>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</si>
  <si>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</si>
  <si>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</si>
  <si>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</si>
  <si>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</si>
  <si>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</si>
  <si>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</si>
  <si>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</si>
  <si>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</si>
  <si>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</si>
  <si>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</si>
  <si>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</si>
  <si>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</si>
  <si>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</si>
  <si>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</si>
  <si>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</si>
  <si>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</si>
  <si>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</si>
  <si>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</si>
  <si>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</si>
  <si>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</si>
  <si>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</si>
  <si>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</si>
  <si>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</si>
  <si>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</si>
  <si>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</si>
  <si>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</si>
  <si>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</si>
  <si>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</si>
  <si>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</si>
  <si>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</si>
  <si>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</si>
  <si>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</si>
  <si>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</si>
  <si>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</si>
  <si>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</si>
  <si>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</si>
  <si>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</si>
  <si>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</si>
  <si>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</si>
  <si>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</si>
  <si>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</si>
  <si>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</si>
  <si>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</si>
  <si>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</si>
  <si>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</si>
  <si>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</si>
  <si>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</si>
  <si>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</si>
  <si>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</si>
  <si>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</si>
  <si>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</si>
  <si>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</si>
  <si>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</si>
  <si>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</si>
  <si>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</si>
  <si>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</si>
  <si>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</si>
  <si>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</si>
  <si>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</si>
  <si>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</si>
  <si>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</si>
  <si>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</si>
  <si>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</si>
  <si>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</si>
  <si>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</si>
  <si>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</si>
  <si>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</si>
  <si>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</si>
  <si>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</si>
  <si>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</si>
  <si>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</si>
  <si>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</si>
  <si>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</si>
  <si>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</si>
  <si>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</si>
  <si>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</si>
  <si>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</si>
  <si>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</si>
  <si>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</si>
  <si>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</si>
  <si>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</si>
  <si>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</si>
  <si>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</si>
  <si>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</si>
  <si>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</si>
  <si>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</si>
  <si>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</si>
  <si>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</si>
  <si>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</si>
  <si>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</si>
  <si>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</si>
  <si>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</si>
  <si>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</si>
  <si>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</si>
  <si>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</si>
  <si>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</si>
  <si>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</si>
  <si>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</si>
  <si>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</si>
  <si>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</si>
  <si>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</si>
  <si>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</si>
  <si>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</si>
  <si>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</si>
  <si>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</si>
  <si>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</si>
  <si>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</si>
  <si>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</si>
  <si>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</si>
  <si>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</si>
  <si>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</si>
  <si>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</si>
  <si>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</si>
  <si>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</si>
  <si>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</si>
  <si>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</si>
  <si>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</si>
  <si>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</si>
  <si>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</si>
  <si>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</si>
  <si>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</si>
  <si>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</si>
  <si>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</si>
  <si>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</si>
  <si>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</si>
  <si>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</si>
  <si>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</si>
  <si>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</si>
  <si>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</si>
  <si>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</si>
  <si>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</si>
  <si>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</si>
  <si>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</si>
  <si>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</si>
  <si>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</si>
  <si>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</si>
  <si>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</si>
  <si>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</si>
  <si>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</si>
  <si>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</si>
  <si>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</si>
  <si>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</si>
  <si>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</si>
  <si>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</si>
  <si>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</si>
  <si>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</si>
  <si>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</si>
  <si>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</si>
  <si>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</si>
  <si>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</si>
  <si>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</si>
  <si>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</si>
  <si>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</si>
  <si>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</si>
  <si>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</si>
  <si>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</si>
  <si>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</si>
  <si>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</si>
  <si>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</si>
  <si>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</si>
  <si>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</si>
  <si>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</si>
  <si>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</si>
  <si>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</si>
  <si>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</si>
  <si>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</si>
  <si>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</si>
  <si>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</si>
  <si>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</si>
  <si>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</si>
  <si>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</si>
  <si>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</si>
  <si>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</si>
  <si>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</si>
  <si>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</si>
  <si>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</si>
  <si>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</si>
  <si>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</si>
  <si>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</si>
  <si>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</si>
  <si>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</si>
  <si>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</si>
  <si>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</si>
  <si>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</si>
  <si>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</si>
  <si>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</si>
  <si>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</si>
  <si>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</si>
  <si>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</si>
  <si>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</si>
  <si>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</si>
  <si>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</si>
  <si>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</si>
  <si>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</si>
  <si>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</si>
  <si>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</si>
  <si>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</si>
  <si>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</si>
  <si>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</si>
  <si>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</si>
  <si>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</si>
  <si>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</si>
  <si>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</si>
  <si>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</si>
  <si>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</si>
  <si>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</si>
  <si>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</si>
  <si>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</si>
  <si>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</si>
  <si>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</si>
  <si>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</si>
  <si>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</si>
  <si>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</si>
  <si>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</si>
  <si>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</si>
  <si>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</si>
  <si>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</si>
  <si>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</si>
  <si>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</si>
  <si>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</si>
  <si>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</si>
  <si>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</si>
  <si>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</si>
  <si>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</si>
  <si>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</si>
  <si>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</si>
  <si>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</si>
  <si>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</si>
  <si>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</si>
  <si>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</si>
  <si>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</si>
  <si>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</si>
  <si>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</si>
  <si>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</si>
  <si>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</si>
  <si>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</si>
  <si>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</si>
  <si>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</si>
  <si>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</si>
  <si>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</si>
  <si>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</si>
  <si>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</si>
  <si>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</si>
  <si>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</si>
  <si>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</si>
  <si>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</si>
  <si>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</si>
  <si>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</si>
  <si>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</si>
  <si>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</si>
  <si>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</si>
  <si>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</si>
  <si>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</si>
  <si>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</si>
  <si>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</si>
  <si>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</si>
  <si>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</si>
  <si>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</si>
  <si>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</si>
  <si>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</si>
  <si>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</si>
  <si>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</si>
  <si>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</si>
  <si>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</si>
  <si>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</si>
  <si>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</si>
  <si>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</si>
  <si>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</si>
  <si>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</si>
  <si>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</si>
  <si>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</si>
  <si>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</si>
  <si>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</si>
  <si>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</si>
  <si>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</si>
  <si>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</si>
  <si>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</si>
  <si>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</si>
  <si>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</si>
  <si>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</si>
  <si>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</si>
  <si>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</si>
  <si>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</si>
  <si>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</si>
  <si>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</si>
  <si>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</si>
  <si>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</si>
  <si>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</si>
  <si>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</si>
  <si>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</si>
  <si>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</si>
  <si>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</si>
  <si>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</si>
  <si>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</si>
  <si>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</si>
  <si>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</si>
  <si>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</si>
  <si>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</si>
  <si>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</si>
  <si>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</si>
  <si>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</si>
  <si>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</si>
  <si>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</si>
  <si>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</si>
  <si>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</si>
  <si>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</si>
  <si>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</si>
  <si>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</si>
  <si>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</si>
  <si>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</si>
  <si>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</si>
  <si>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</si>
  <si>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</si>
  <si>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</si>
  <si>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</si>
  <si>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</si>
  <si>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</si>
  <si>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</si>
  <si>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</si>
  <si>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</si>
  <si>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</si>
  <si>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</si>
  <si>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</si>
  <si>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</si>
  <si>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</si>
  <si>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</si>
  <si>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</si>
  <si>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</si>
  <si>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</si>
  <si>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</si>
  <si>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</si>
  <si>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</si>
  <si>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</si>
  <si>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</si>
  <si>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</si>
  <si>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</si>
  <si>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</si>
  <si>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</si>
  <si>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</si>
  <si>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</si>
  <si>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</si>
  <si>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</si>
  <si>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</si>
  <si>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</si>
  <si>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</si>
  <si>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</si>
  <si>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</si>
  <si>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</si>
  <si>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</si>
  <si>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</si>
  <si>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</si>
  <si>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</si>
  <si>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</si>
  <si>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</si>
  <si>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</si>
  <si>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</si>
  <si>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</si>
  <si>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</si>
  <si>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</si>
  <si>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</si>
  <si>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</si>
  <si>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</si>
  <si>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</si>
  <si>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</si>
  <si>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</si>
  <si>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</si>
  <si>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</si>
  <si>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</si>
  <si>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</si>
  <si>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</si>
  <si>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</si>
  <si>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</si>
  <si>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</si>
  <si>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</si>
  <si>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</si>
  <si>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</si>
  <si>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</si>
  <si>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</si>
  <si>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</si>
  <si>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</si>
  <si>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</si>
  <si>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</si>
  <si>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</si>
  <si>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</si>
  <si>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</si>
  <si>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</si>
  <si>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</si>
  <si>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</si>
  <si>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</si>
  <si>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</si>
  <si>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</si>
  <si>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</si>
  <si>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</si>
  <si>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</si>
  <si>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</si>
  <si>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</si>
  <si>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</si>
  <si>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</si>
  <si>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</si>
  <si>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</si>
  <si>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</si>
  <si>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</si>
  <si>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</si>
  <si>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</si>
  <si>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</si>
  <si>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</si>
  <si>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</si>
  <si>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</si>
  <si>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</si>
  <si>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</si>
  <si>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</si>
  <si>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</si>
  <si>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</si>
  <si>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</si>
  <si>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</si>
  <si>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</si>
  <si>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</si>
  <si>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</si>
  <si>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</si>
  <si>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</si>
  <si>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</si>
  <si>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</si>
  <si>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</si>
  <si>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</si>
  <si>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</si>
  <si>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</si>
  <si>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</si>
  <si>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</si>
  <si>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</si>
  <si>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</si>
  <si>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</si>
  <si>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</si>
  <si>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</si>
  <si>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</si>
  <si>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</si>
  <si>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</si>
  <si>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</si>
  <si>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</si>
  <si>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</si>
  <si>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</si>
  <si>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</si>
  <si>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</si>
  <si>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</si>
  <si>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</si>
  <si>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</si>
  <si>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</si>
  <si>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</si>
  <si>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</si>
  <si>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</si>
  <si>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</si>
  <si>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</si>
  <si>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</si>
  <si>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</si>
  <si>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</si>
  <si>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</si>
  <si>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</si>
  <si>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</si>
  <si>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</si>
  <si>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</si>
  <si>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</si>
  <si>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</si>
  <si>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</si>
  <si>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</si>
  <si>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</si>
  <si>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</si>
  <si>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</si>
  <si>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</si>
  <si>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</si>
  <si>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</si>
  <si>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</si>
  <si>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</si>
  <si>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</si>
  <si>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</si>
  <si>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</si>
  <si>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</si>
  <si>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</si>
  <si>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</si>
  <si>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</si>
  <si>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</si>
  <si>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</si>
  <si>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</si>
  <si>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</si>
  <si>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</si>
  <si>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</si>
  <si>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</si>
  <si>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</si>
  <si>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</si>
  <si>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</si>
  <si>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</si>
  <si>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</si>
  <si>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</si>
  <si>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</si>
  <si>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</si>
  <si>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</si>
  <si>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</si>
  <si>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</si>
  <si>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</si>
  <si>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</si>
  <si>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</si>
  <si>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</si>
  <si>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</si>
  <si>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</si>
  <si>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</si>
  <si>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</si>
  <si>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</si>
  <si>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</si>
  <si>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</si>
  <si>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</si>
  <si>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</si>
  <si>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</si>
  <si>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</si>
  <si>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</si>
  <si>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</si>
  <si>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</si>
  <si>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</si>
  <si>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</si>
  <si>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</si>
  <si>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</si>
  <si>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</si>
  <si>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</si>
  <si>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</si>
  <si>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</si>
  <si>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</si>
  <si>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</si>
  <si>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</si>
  <si>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</si>
  <si>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</si>
  <si>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</si>
  <si>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</si>
  <si>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</si>
  <si>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</si>
  <si>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</si>
  <si>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</si>
  <si>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</si>
  <si>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</si>
  <si>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</si>
  <si>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</si>
  <si>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</si>
  <si>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</si>
  <si>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</si>
  <si>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</si>
  <si>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</si>
  <si>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</si>
  <si>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</si>
  <si>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</si>
  <si>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</si>
  <si>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</si>
  <si>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</si>
  <si>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</si>
  <si>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</si>
  <si>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</si>
  <si>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</si>
  <si>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</si>
  <si>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</si>
  <si>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</si>
  <si>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</si>
  <si>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</si>
  <si>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</si>
  <si>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</si>
  <si>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</si>
  <si>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</si>
  <si>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</si>
  <si>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</si>
  <si>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</si>
  <si>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</si>
  <si>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</si>
  <si>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</si>
  <si>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</si>
  <si>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</si>
  <si>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</si>
  <si>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</si>
  <si>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</si>
  <si>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</si>
  <si>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</si>
  <si>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</si>
  <si>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</si>
  <si>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</si>
  <si>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</si>
  <si>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</si>
  <si>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</si>
  <si>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</si>
  <si>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</si>
  <si>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</si>
  <si>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</si>
  <si>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</si>
  <si>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</si>
  <si>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</si>
  <si>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</si>
  <si>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</si>
  <si>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</si>
  <si>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</si>
  <si>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</si>
  <si>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</si>
  <si>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</si>
  <si>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</si>
  <si>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</si>
  <si>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</si>
  <si>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</si>
  <si>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</si>
  <si>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</si>
  <si>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</si>
  <si>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</si>
  <si>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</si>
  <si>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</si>
  <si>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</si>
  <si>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</si>
  <si>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</si>
  <si>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</si>
  <si>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</si>
  <si>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</si>
  <si>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</si>
  <si>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</si>
  <si>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</si>
  <si>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</si>
  <si>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</si>
  <si>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</si>
  <si>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</si>
  <si>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</si>
  <si>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</si>
  <si>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</si>
  <si>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</si>
  <si>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</si>
  <si>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</si>
  <si>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</si>
  <si>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</si>
  <si>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</si>
  <si>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</si>
  <si>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</si>
  <si>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</si>
  <si>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</si>
  <si>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</si>
  <si>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</si>
  <si>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</si>
  <si>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</si>
  <si>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</si>
  <si>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</si>
  <si>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</si>
  <si>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</si>
  <si>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</si>
  <si>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</si>
  <si>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</si>
  <si>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</si>
  <si>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</si>
  <si>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</si>
  <si>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</si>
  <si>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</si>
  <si>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</si>
  <si>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</si>
  <si>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</si>
  <si>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</si>
  <si>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</si>
  <si>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</si>
  <si>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</si>
  <si>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</si>
  <si>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</si>
  <si>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</si>
  <si>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</si>
  <si>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</si>
  <si>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</si>
  <si>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</si>
  <si>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</si>
  <si>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</si>
  <si>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</si>
  <si>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</si>
  <si>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</si>
  <si>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</si>
  <si>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</si>
  <si>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</si>
  <si>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</si>
  <si>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</si>
  <si>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</si>
  <si>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</si>
  <si>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</si>
  <si>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</si>
  <si>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</si>
  <si>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</si>
  <si>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</si>
  <si>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</si>
  <si>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</si>
  <si>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</si>
  <si>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</si>
  <si>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</si>
  <si>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</si>
  <si>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</si>
  <si>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</si>
  <si>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</si>
  <si>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</si>
  <si>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</si>
  <si>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</si>
  <si>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</si>
  <si>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</si>
  <si>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</si>
  <si>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</si>
  <si>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</si>
  <si>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</si>
  <si>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</si>
  <si>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</si>
  <si>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</si>
  <si>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</si>
  <si>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</si>
  <si>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</si>
  <si>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</si>
  <si>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</si>
  <si>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</si>
  <si>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</si>
  <si>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</si>
  <si>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</si>
  <si>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</si>
  <si>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</si>
  <si>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</si>
  <si>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</si>
  <si>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</si>
  <si>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</si>
  <si>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</si>
  <si>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</si>
  <si>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</si>
  <si>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</si>
  <si>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</si>
  <si>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</si>
  <si>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</si>
  <si>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</si>
  <si>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</si>
  <si>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</si>
  <si>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</si>
  <si>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</si>
  <si>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</si>
  <si>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</si>
  <si>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</si>
  <si>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</si>
  <si>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</si>
  <si>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</si>
  <si>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</si>
  <si>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</si>
  <si>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</si>
  <si>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</si>
  <si>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</si>
  <si>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</si>
  <si>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</si>
  <si>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</si>
  <si>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</si>
  <si>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</si>
  <si>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</si>
  <si>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</si>
  <si>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</si>
  <si>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</si>
  <si>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</si>
  <si>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</si>
  <si>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</si>
  <si>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</si>
  <si>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</si>
  <si>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</si>
  <si>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</si>
  <si>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</si>
  <si>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</si>
  <si>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</si>
  <si>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</si>
  <si>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</si>
  <si>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</si>
  <si>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</si>
  <si>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</si>
  <si>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</si>
  <si>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</si>
  <si>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</si>
  <si>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</si>
  <si>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</si>
  <si>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</si>
  <si>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</si>
  <si>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</si>
  <si>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</si>
  <si>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</si>
  <si>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</si>
  <si>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</si>
  <si>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</si>
  <si>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</si>
  <si>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</si>
  <si>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</si>
  <si>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</si>
  <si>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</si>
  <si>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</si>
  <si>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</si>
  <si>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</si>
  <si>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</si>
  <si>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</si>
  <si>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</si>
  <si>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</si>
  <si>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</si>
  <si>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</si>
  <si>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</si>
  <si>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</si>
  <si>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</si>
  <si>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</si>
  <si>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</si>
  <si>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</si>
  <si>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</si>
  <si>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</si>
  <si>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</si>
  <si>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</si>
  <si>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</si>
  <si>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</si>
  <si>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</si>
  <si>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</si>
  <si>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</si>
  <si>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</si>
  <si>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</si>
  <si>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</si>
  <si>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</si>
  <si>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</si>
  <si>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</si>
  <si>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</si>
  <si>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</si>
  <si>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</si>
  <si>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</si>
  <si>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</si>
  <si>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</si>
  <si>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</si>
  <si>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</si>
  <si>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</si>
  <si>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</si>
  <si>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</si>
  <si>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</si>
  <si>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</si>
  <si>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</si>
  <si>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</si>
  <si>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</si>
  <si>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</si>
  <si>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</si>
  <si>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</si>
  <si>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</si>
  <si>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</si>
  <si>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</si>
  <si>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</si>
  <si>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</si>
  <si>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</si>
  <si>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</si>
  <si>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</si>
  <si>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</si>
  <si>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</si>
  <si>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</si>
  <si>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</si>
  <si>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</si>
  <si>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</si>
  <si>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</si>
  <si>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</si>
  <si>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</si>
  <si>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</si>
  <si>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</si>
  <si>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</si>
  <si>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</si>
  <si>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</si>
  <si>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</si>
  <si>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</si>
  <si>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</si>
  <si>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</si>
  <si>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</si>
  <si>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</si>
  <si>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</si>
  <si>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</si>
  <si>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</si>
  <si>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</si>
  <si>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</si>
  <si>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</si>
  <si>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</si>
  <si>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</si>
  <si>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</si>
  <si>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</si>
  <si>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</si>
  <si>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</si>
  <si>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</si>
  <si>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</si>
  <si>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</si>
  <si>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</si>
  <si>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</si>
  <si>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</si>
  <si>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</si>
  <si>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</si>
  <si>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</si>
  <si>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</si>
  <si>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</si>
  <si>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</si>
  <si>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</si>
  <si>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</si>
  <si>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</si>
  <si>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</si>
  <si>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</si>
  <si>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</si>
  <si>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</si>
  <si>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</si>
  <si>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</si>
  <si>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</si>
  <si>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</si>
  <si>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</si>
  <si>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</si>
  <si>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</si>
  <si>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</si>
  <si>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</si>
  <si>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</si>
  <si>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</si>
  <si>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</si>
  <si>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</si>
  <si>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</si>
  <si>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</si>
  <si>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</si>
  <si>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</si>
  <si>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</si>
  <si>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</si>
  <si>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</si>
  <si>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</si>
  <si>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</si>
  <si>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</si>
  <si>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</si>
  <si>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</si>
  <si>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</si>
  <si>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</si>
  <si>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</si>
  <si>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</si>
  <si>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</si>
  <si>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</si>
  <si>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</si>
  <si>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</si>
  <si>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</si>
  <si>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</si>
  <si>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</si>
  <si>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</si>
  <si>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</si>
  <si>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</si>
  <si>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</si>
  <si>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</si>
  <si>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</si>
  <si>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</si>
  <si>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</si>
  <si>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</si>
  <si>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</si>
  <si>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</si>
  <si>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</si>
  <si>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</si>
  <si>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</si>
  <si>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</si>
  <si>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</si>
  <si>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</si>
  <si>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</si>
  <si>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</si>
  <si>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</si>
  <si>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</si>
  <si>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</si>
  <si>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</si>
  <si>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</si>
  <si>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</si>
  <si>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</si>
  <si>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</si>
  <si>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</si>
  <si>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</si>
  <si>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</si>
  <si>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</si>
  <si>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</si>
  <si>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</si>
  <si>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</si>
  <si>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</si>
  <si>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</si>
  <si>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</si>
  <si>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</si>
  <si>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</si>
  <si>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</si>
  <si>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</si>
  <si>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</si>
  <si>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</si>
  <si>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</si>
  <si>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</si>
  <si>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</si>
  <si>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</si>
  <si>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</si>
  <si>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</si>
  <si>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</si>
  <si>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</si>
  <si>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</si>
  <si>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</si>
  <si>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</si>
  <si>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</si>
  <si>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</si>
  <si>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</si>
  <si>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</si>
  <si>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</si>
  <si>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</si>
  <si>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</si>
  <si>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</si>
  <si>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</si>
  <si>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</si>
  <si>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</si>
  <si>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</si>
  <si>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</si>
  <si>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</si>
  <si>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</si>
  <si>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</si>
  <si>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</si>
  <si>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</si>
  <si>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</si>
  <si>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</si>
  <si>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</si>
  <si>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</si>
  <si>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</si>
  <si>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</si>
  <si>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</si>
  <si>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</si>
  <si>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</si>
  <si>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</si>
  <si>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</si>
  <si>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</si>
  <si>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</si>
  <si>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</si>
  <si>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</si>
  <si>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</si>
  <si>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</si>
  <si>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</si>
  <si>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</si>
  <si>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</si>
  <si>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</si>
  <si>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</si>
  <si>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</si>
  <si>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</si>
  <si>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</si>
  <si>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</si>
  <si>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</si>
  <si>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</si>
  <si>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</si>
  <si>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</si>
  <si>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</si>
  <si>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</si>
  <si>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</si>
  <si>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</si>
  <si>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</si>
  <si>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</si>
  <si>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</si>
  <si>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</si>
  <si>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</si>
  <si>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</si>
  <si>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</si>
  <si>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</si>
  <si>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</si>
  <si>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</si>
  <si>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</si>
  <si>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</si>
  <si>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</si>
  <si>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</si>
  <si>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</si>
  <si>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</si>
  <si>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</si>
  <si>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</si>
  <si>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</si>
  <si>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</si>
  <si>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</si>
  <si>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</si>
  <si>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</si>
  <si>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</si>
  <si>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</si>
  <si>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</si>
  <si>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</si>
  <si>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</si>
  <si>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</si>
  <si>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</si>
  <si>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</si>
  <si>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</si>
  <si>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</si>
  <si>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</si>
  <si>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</si>
  <si>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</si>
  <si>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</si>
  <si>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</si>
  <si>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</si>
  <si>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</si>
  <si>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</si>
  <si>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</si>
  <si>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</si>
  <si>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</si>
  <si>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</si>
  <si>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</si>
  <si>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</si>
  <si>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</si>
  <si>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</si>
  <si>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</si>
  <si>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</si>
  <si>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</si>
  <si>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</si>
  <si>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</si>
  <si>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</si>
  <si>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</si>
  <si>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</si>
  <si>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</si>
  <si>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</si>
  <si>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</si>
  <si>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</si>
  <si>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</si>
  <si>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</si>
  <si>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</si>
  <si>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</si>
  <si>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</si>
  <si>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</si>
  <si>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</si>
  <si>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</si>
  <si>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</si>
  <si>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</si>
  <si>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</si>
  <si>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</si>
  <si>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</si>
  <si>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</si>
  <si>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</si>
  <si>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</si>
  <si>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</si>
  <si>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</si>
  <si>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</si>
  <si>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</si>
  <si>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</si>
  <si>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</si>
  <si>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</si>
  <si>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</si>
  <si>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</si>
  <si>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</si>
  <si>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</si>
  <si>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</si>
  <si>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</si>
  <si>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</si>
  <si>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</si>
  <si>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</si>
  <si>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</si>
  <si>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</si>
  <si>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</si>
  <si>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</si>
  <si>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</si>
  <si>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</si>
  <si>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</si>
  <si>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</si>
  <si>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</si>
  <si>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</si>
  <si>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</si>
  <si>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</si>
  <si>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</si>
  <si>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</si>
  <si>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</si>
  <si>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</si>
  <si>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</si>
  <si>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</si>
  <si>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</si>
  <si>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</si>
  <si>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</si>
  <si>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</si>
  <si>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</si>
  <si>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</si>
  <si>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</si>
  <si>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</si>
  <si>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</si>
  <si>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</si>
  <si>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</si>
  <si>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</si>
  <si>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</si>
  <si>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</si>
  <si>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</si>
  <si>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</si>
  <si>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</si>
  <si>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</si>
  <si>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</si>
  <si>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</si>
  <si>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</si>
  <si>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</si>
  <si>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</si>
  <si>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</si>
  <si>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</si>
  <si>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</si>
  <si>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</si>
  <si>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</si>
  <si>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</si>
  <si>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</si>
  <si>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</si>
  <si>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</si>
  <si>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</si>
  <si>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</si>
  <si>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</si>
  <si>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</si>
  <si>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</si>
  <si>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</si>
  <si>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</si>
  <si>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</si>
  <si>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</si>
  <si>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</si>
  <si>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</si>
  <si>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</si>
  <si>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</si>
  <si>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</si>
  <si>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</si>
  <si>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</si>
  <si>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</si>
  <si>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</si>
  <si>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</si>
  <si>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</si>
  <si>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</si>
  <si>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</si>
  <si>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</si>
  <si>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</si>
  <si>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</si>
  <si>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</si>
  <si>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</si>
  <si>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</si>
  <si>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</si>
  <si>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</si>
  <si>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</si>
  <si>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</si>
  <si>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</si>
  <si>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</si>
  <si>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</si>
  <si>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</si>
  <si>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</si>
  <si>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</si>
  <si>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</si>
  <si>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</si>
  <si>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</si>
  <si>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</si>
  <si>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</si>
  <si>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</si>
  <si>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</si>
  <si>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</si>
  <si>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</si>
  <si>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</si>
  <si>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</si>
  <si>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</si>
  <si>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</si>
  <si>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</si>
  <si>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</si>
  <si>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</si>
  <si>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</si>
  <si>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</si>
  <si>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</si>
  <si>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</si>
  <si>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</si>
  <si>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</si>
  <si>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</si>
  <si>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</si>
  <si>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</si>
  <si>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</si>
  <si>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</si>
  <si>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</si>
  <si>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</si>
  <si>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</si>
  <si>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</si>
  <si>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</si>
  <si>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</si>
  <si>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</si>
  <si>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</si>
  <si>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</si>
  <si>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</si>
  <si>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</si>
  <si>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</si>
  <si>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</si>
  <si>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</si>
  <si>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</si>
  <si>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</si>
  <si>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</si>
  <si>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</si>
  <si>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</si>
  <si>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</si>
  <si>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</si>
  <si>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</si>
  <si>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</si>
  <si>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</si>
  <si>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</si>
  <si>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</si>
  <si>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</si>
  <si>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</si>
  <si>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</si>
  <si>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</si>
  <si>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</si>
  <si>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</si>
  <si>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</si>
  <si>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</si>
  <si>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</si>
  <si>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</si>
  <si>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</si>
  <si>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</si>
  <si>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</si>
  <si>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</si>
  <si>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</si>
  <si>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</si>
  <si>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</si>
  <si>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</si>
  <si>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</si>
  <si>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</si>
  <si>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</si>
  <si>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</si>
  <si>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</si>
  <si>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</si>
  <si>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</si>
  <si>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</si>
  <si>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</si>
  <si>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</si>
  <si>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</si>
  <si>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</si>
  <si>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</si>
  <si>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</si>
  <si>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</si>
  <si>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</si>
  <si>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</si>
  <si>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</si>
  <si>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</si>
  <si>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</si>
  <si>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</si>
  <si>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</si>
  <si>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</si>
  <si>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</si>
  <si>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</si>
  <si>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</si>
  <si>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</si>
  <si>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</si>
  <si>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</si>
  <si>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</si>
  <si>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</si>
  <si>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</si>
  <si>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</si>
  <si>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</si>
  <si>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</si>
  <si>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</si>
  <si>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</si>
  <si>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</si>
  <si>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</si>
  <si>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</si>
  <si>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</si>
  <si>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</si>
  <si>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</si>
  <si>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</si>
  <si>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</si>
  <si>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</si>
  <si>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</si>
  <si>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</si>
  <si>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</si>
  <si>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</si>
  <si>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</si>
  <si>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</si>
  <si>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</si>
  <si>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</si>
  <si>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</si>
  <si>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</si>
  <si>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</si>
  <si>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</si>
  <si>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</si>
  <si>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</si>
  <si>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</si>
  <si>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</si>
  <si>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</si>
  <si>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</si>
  <si>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</si>
  <si>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</si>
  <si>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</si>
  <si>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</si>
  <si>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</si>
  <si>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</si>
  <si>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</si>
  <si>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</si>
  <si>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</si>
  <si>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</si>
  <si>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</si>
  <si>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</si>
  <si>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</si>
  <si>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</si>
  <si>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</si>
  <si>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</si>
  <si>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</si>
  <si>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</si>
  <si>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</si>
  <si>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</si>
  <si>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</si>
  <si>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</si>
  <si>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</si>
  <si>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</si>
  <si>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</si>
  <si>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</si>
  <si>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</si>
  <si>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</si>
  <si>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</si>
  <si>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</si>
  <si>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</si>
  <si>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</si>
  <si>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</si>
  <si>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</si>
  <si>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</si>
  <si>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</si>
  <si>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</si>
  <si>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</si>
  <si>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</si>
  <si>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</si>
  <si>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</si>
  <si>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</si>
  <si>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</si>
  <si>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</si>
  <si>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</si>
  <si>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</si>
  <si>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</si>
  <si>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</si>
  <si>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</si>
  <si>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</si>
  <si>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</si>
  <si>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</si>
  <si>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</si>
  <si>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</si>
  <si>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</si>
  <si>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</si>
  <si>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</si>
  <si>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</si>
  <si>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</si>
  <si>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</si>
  <si>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</si>
  <si>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</si>
  <si>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</si>
  <si>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</si>
  <si>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</si>
  <si>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</si>
  <si>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</si>
  <si>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</si>
  <si>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</si>
  <si>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</si>
  <si>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</si>
  <si>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</si>
  <si>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</si>
  <si>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</si>
  <si>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</si>
  <si>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</si>
  <si>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</si>
  <si>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</si>
  <si>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</si>
  <si>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</si>
  <si>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</si>
  <si>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</si>
  <si>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</si>
  <si>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</si>
  <si>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</si>
  <si>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</si>
  <si>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</si>
  <si>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</si>
  <si>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</si>
  <si>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</si>
  <si>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</si>
  <si>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</si>
  <si>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</si>
  <si>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</si>
  <si>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</si>
  <si>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</si>
  <si>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</si>
  <si>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</si>
  <si>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</si>
  <si>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</si>
  <si>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</si>
  <si>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</si>
  <si>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</si>
  <si>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</si>
  <si>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</si>
  <si>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</si>
  <si>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</si>
  <si>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</si>
  <si>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</si>
  <si>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</si>
  <si>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</si>
  <si>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</si>
  <si>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</si>
  <si>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</si>
  <si>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</si>
  <si>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</si>
  <si>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</si>
  <si>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</si>
  <si>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</si>
  <si>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</si>
  <si>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</si>
  <si>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</si>
  <si>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</si>
  <si>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</si>
  <si>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</si>
  <si>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</si>
  <si>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</si>
  <si>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</si>
  <si>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</si>
  <si>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</si>
  <si>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</si>
  <si>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</si>
  <si>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</si>
  <si>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</si>
  <si>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</si>
  <si>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</si>
  <si>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</si>
  <si>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</si>
  <si>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</si>
  <si>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</si>
  <si>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</si>
  <si>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</si>
  <si>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</si>
  <si>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</si>
  <si>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</si>
  <si>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</si>
  <si>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</si>
  <si>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</si>
  <si>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</si>
  <si>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</si>
  <si>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</si>
  <si>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</si>
  <si>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</si>
  <si>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</si>
  <si>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</si>
  <si>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</si>
  <si>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</si>
  <si>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</si>
  <si>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</si>
  <si>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</si>
  <si>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</si>
  <si>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</si>
  <si>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</si>
  <si>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</si>
  <si>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</si>
  <si>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</si>
  <si>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</si>
  <si>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</si>
  <si>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</si>
  <si>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</si>
  <si>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</si>
  <si>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</si>
  <si>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</si>
  <si>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</si>
  <si>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</si>
  <si>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</si>
  <si>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</si>
  <si>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</si>
  <si>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</si>
  <si>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</si>
  <si>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</si>
  <si>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</si>
  <si>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</si>
  <si>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</si>
  <si>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</si>
  <si>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</si>
  <si>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</si>
  <si>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</si>
  <si>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</si>
  <si>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</si>
  <si>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</si>
  <si>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</si>
  <si>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</si>
  <si>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</si>
  <si>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</si>
  <si>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</si>
  <si>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</si>
  <si>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</si>
  <si>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</si>
  <si>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</si>
  <si>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</si>
  <si>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</si>
  <si>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</si>
  <si>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</si>
  <si>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</si>
  <si>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</si>
  <si>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</si>
  <si>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</si>
  <si>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</si>
  <si>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</si>
  <si>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</si>
  <si>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</si>
  <si>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</si>
  <si>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</si>
  <si>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</si>
  <si>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</si>
  <si>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</si>
  <si>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</si>
  <si>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</si>
  <si>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</si>
  <si>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</si>
  <si>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</si>
  <si>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</si>
  <si>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</si>
  <si>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</si>
  <si>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</si>
  <si>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</si>
  <si>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</si>
  <si>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</si>
  <si>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</si>
  <si>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</si>
  <si>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</si>
  <si>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</si>
  <si>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</si>
  <si>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</si>
  <si>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</si>
  <si>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</si>
  <si>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</si>
  <si>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</si>
  <si>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</si>
  <si>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</si>
  <si>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</si>
  <si>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</si>
  <si>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</si>
  <si>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</si>
  <si>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</si>
  <si>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</si>
  <si>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</si>
  <si>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</si>
  <si>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</si>
  <si>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</si>
  <si>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</si>
  <si>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</si>
  <si>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</si>
  <si>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</si>
  <si>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</si>
  <si>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</si>
  <si>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</si>
  <si>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</si>
  <si>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</si>
  <si>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</si>
  <si>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</si>
  <si>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</si>
  <si>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</si>
  <si>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</si>
  <si>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</si>
  <si>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</si>
  <si>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</si>
  <si>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</si>
  <si>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</si>
  <si>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</si>
  <si>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</si>
  <si>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</si>
  <si>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</si>
  <si>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</si>
  <si>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</si>
  <si>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</si>
  <si>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</si>
  <si>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</si>
  <si>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</si>
  <si>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</si>
  <si>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</si>
  <si>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</si>
  <si>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</si>
  <si>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</si>
  <si>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</si>
  <si>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</si>
  <si>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</si>
  <si>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</si>
  <si>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</si>
  <si>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</si>
  <si>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</si>
  <si>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</si>
  <si>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</si>
  <si>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</si>
  <si>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</si>
  <si>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</si>
  <si>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</si>
  <si>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</si>
  <si>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</si>
  <si>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</si>
  <si>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</si>
  <si>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</si>
  <si>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</si>
  <si>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</si>
  <si>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</si>
  <si>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</si>
  <si>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</si>
  <si>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</si>
  <si>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</si>
  <si>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</si>
  <si>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</si>
  <si>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</si>
  <si>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</si>
  <si>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</si>
  <si>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</si>
  <si>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</si>
  <si>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</si>
  <si>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</si>
  <si>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</si>
  <si>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</si>
  <si>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</si>
  <si>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</si>
  <si>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</si>
  <si>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</si>
  <si>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</si>
  <si>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</si>
  <si>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</si>
  <si>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</si>
  <si>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</si>
  <si>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</si>
  <si>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</si>
  <si>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</si>
  <si>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</si>
  <si>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</si>
  <si>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</si>
  <si>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</si>
  <si>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</si>
  <si>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</si>
  <si>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</si>
  <si>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</si>
  <si>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</si>
  <si>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</si>
  <si>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</si>
  <si>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</si>
  <si>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</si>
  <si>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</si>
  <si>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</si>
  <si>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</si>
  <si>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</si>
  <si>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</si>
  <si>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</si>
  <si>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</si>
  <si>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</si>
  <si>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</si>
  <si>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</si>
  <si>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</si>
  <si>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</si>
  <si>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</si>
  <si>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</si>
  <si>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</si>
  <si>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</si>
  <si>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</si>
  <si>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</si>
  <si>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</si>
  <si>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</si>
  <si>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</si>
  <si>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</si>
  <si>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</si>
  <si>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</si>
  <si>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</si>
  <si>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</si>
  <si>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</si>
  <si>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</si>
  <si>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</si>
  <si>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</si>
  <si>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</si>
  <si>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</si>
  <si>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</si>
  <si>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</si>
  <si>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</si>
  <si>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</si>
  <si>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</si>
  <si>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</si>
  <si>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</si>
  <si>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</si>
  <si>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</si>
  <si>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</si>
  <si>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</si>
  <si>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</si>
  <si>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</si>
  <si>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</si>
  <si>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</si>
  <si>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</si>
  <si>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</si>
  <si>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</si>
  <si>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</si>
  <si>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</si>
  <si>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</si>
  <si>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</si>
  <si>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</si>
  <si>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</si>
  <si>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</si>
  <si>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</si>
  <si>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</si>
  <si>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</si>
  <si>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</si>
  <si>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</si>
  <si>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</si>
  <si>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</si>
  <si>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</si>
  <si>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</si>
  <si>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</si>
  <si>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</si>
  <si>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</si>
  <si>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</si>
  <si>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</si>
  <si>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</si>
  <si>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</si>
  <si>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</si>
  <si>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</si>
  <si>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</si>
  <si>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</si>
  <si>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</si>
  <si>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</si>
  <si>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</si>
  <si>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</si>
  <si>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</si>
  <si>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</si>
  <si>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</si>
  <si>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</si>
  <si>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</si>
  <si>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</si>
  <si>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</si>
  <si>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</si>
  <si>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</si>
  <si>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</si>
  <si>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</si>
  <si>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</si>
  <si>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</si>
  <si>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</si>
  <si>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</si>
  <si>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</si>
  <si>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</si>
  <si>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</si>
  <si>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</si>
  <si>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</si>
  <si>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</si>
  <si>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</si>
  <si>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</si>
  <si>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</si>
  <si>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</si>
  <si>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</si>
  <si>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</si>
  <si>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</si>
  <si>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</si>
  <si>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</si>
  <si>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</si>
  <si>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</si>
  <si>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</si>
  <si>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</si>
  <si>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</si>
  <si>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</si>
  <si>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</si>
  <si>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</si>
  <si>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</si>
  <si>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</si>
  <si>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</si>
  <si>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</si>
  <si>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</si>
  <si>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</si>
  <si>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</si>
  <si>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</si>
  <si>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</si>
  <si>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</si>
  <si>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</si>
  <si>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</si>
  <si>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</si>
  <si>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</si>
  <si>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</si>
  <si>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</si>
  <si>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</si>
  <si>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</si>
  <si>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</si>
  <si>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</si>
  <si>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</si>
  <si>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</si>
  <si>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</si>
  <si>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</si>
  <si>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</si>
  <si>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</si>
  <si>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</si>
  <si>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</si>
  <si>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</si>
  <si>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</si>
  <si>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</si>
  <si>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</si>
  <si>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</si>
  <si>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</si>
  <si>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</si>
  <si>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</si>
  <si>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</si>
  <si>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</si>
  <si>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</si>
  <si>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</si>
  <si>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</si>
  <si>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</si>
  <si>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</si>
  <si>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</si>
  <si>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</si>
  <si>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</si>
  <si>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</si>
  <si>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</si>
  <si>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</si>
  <si>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</si>
  <si>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</si>
  <si>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</si>
  <si>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</si>
  <si>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</si>
  <si>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</si>
  <si>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</si>
  <si>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</si>
  <si>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</si>
  <si>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</si>
  <si>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</si>
  <si>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</si>
  <si>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</si>
  <si>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</si>
  <si>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</si>
  <si>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</si>
  <si>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</si>
  <si>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</si>
  <si>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</si>
  <si>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</si>
  <si>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</si>
  <si>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</si>
  <si>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</si>
  <si>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</si>
  <si>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</si>
  <si>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</si>
  <si>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</si>
  <si>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</si>
  <si>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</si>
  <si>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</si>
  <si>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</si>
  <si>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</si>
  <si>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</si>
  <si>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</si>
  <si>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</si>
  <si>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</si>
  <si>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</si>
  <si>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</si>
  <si>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</si>
  <si>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</si>
  <si>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</si>
  <si>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</si>
  <si>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</si>
  <si>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</si>
  <si>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</si>
  <si>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</si>
  <si>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</si>
  <si>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</si>
  <si>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</si>
  <si>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</si>
  <si>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</si>
  <si>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</si>
  <si>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</si>
  <si>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</si>
  <si>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</si>
  <si>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</si>
  <si>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</si>
  <si>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</si>
  <si>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</si>
  <si>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</si>
  <si>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</si>
  <si>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</si>
  <si>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</si>
  <si>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</si>
  <si>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</si>
  <si>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</si>
  <si>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</si>
  <si>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</si>
  <si>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</si>
  <si>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</si>
  <si>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</si>
  <si>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</si>
  <si>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</si>
  <si>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</si>
  <si>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</si>
  <si>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</si>
  <si>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</si>
  <si>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</si>
  <si>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</si>
  <si>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</si>
  <si>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</si>
  <si>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</si>
  <si>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</si>
  <si>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</si>
  <si>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</si>
  <si>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</si>
  <si>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</si>
  <si>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</si>
  <si>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</si>
  <si>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</si>
  <si>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</si>
  <si>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</si>
  <si>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</si>
  <si>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</si>
  <si>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</si>
  <si>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</si>
  <si>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</si>
  <si>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</si>
  <si>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</si>
  <si>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</si>
  <si>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</si>
  <si>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</si>
  <si>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</si>
  <si>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</si>
  <si>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</si>
  <si>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</si>
  <si>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</si>
  <si>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</si>
  <si>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</si>
  <si>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</si>
  <si>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</si>
  <si>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</si>
  <si>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</si>
  <si>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</si>
  <si>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</si>
  <si>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</si>
  <si>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</si>
  <si>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</si>
  <si>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</si>
  <si>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</si>
  <si>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</si>
  <si>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</si>
  <si>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</si>
  <si>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</si>
  <si>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</si>
  <si>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</si>
  <si>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</si>
  <si>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</si>
  <si>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</si>
  <si>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</si>
  <si>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</si>
  <si>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</si>
  <si>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</si>
  <si>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</si>
  <si>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</si>
  <si>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</si>
  <si>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</si>
  <si>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</si>
  <si>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</si>
  <si>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</si>
  <si>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</si>
  <si>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</si>
  <si>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</si>
  <si>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</si>
  <si>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</si>
  <si>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</si>
  <si>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</si>
  <si>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</si>
  <si>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</si>
  <si>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</si>
  <si>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</si>
  <si>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</si>
  <si>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</si>
  <si>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</si>
  <si>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</si>
  <si>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</si>
  <si>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</si>
  <si>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</si>
  <si>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</si>
  <si>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</si>
  <si>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</si>
  <si>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</si>
  <si>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</si>
  <si>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</si>
  <si>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</si>
  <si>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</si>
  <si>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</si>
  <si>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</si>
  <si>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</si>
  <si>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</si>
  <si>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</si>
  <si>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</si>
  <si>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</si>
  <si>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</si>
  <si>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</si>
  <si>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</si>
  <si>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</si>
  <si>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</si>
  <si>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</si>
  <si>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</si>
  <si>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</si>
  <si>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</si>
  <si>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</si>
  <si>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</si>
  <si>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</si>
  <si>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</si>
  <si>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</si>
  <si>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</si>
  <si>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</si>
  <si>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</si>
  <si>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</si>
  <si>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</si>
  <si>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</si>
  <si>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</si>
  <si>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</si>
  <si>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</si>
  <si>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</si>
  <si>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</si>
  <si>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</si>
  <si>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</si>
  <si>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</si>
  <si>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</si>
  <si>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</si>
  <si>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</si>
  <si>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</si>
  <si>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</si>
  <si>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</si>
  <si>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</si>
  <si>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</si>
  <si>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</si>
  <si>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</si>
  <si>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</si>
  <si>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</si>
  <si>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</si>
  <si>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</si>
  <si>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</si>
  <si>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</si>
  <si>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</si>
  <si>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</si>
  <si>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</si>
  <si>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</si>
  <si>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</si>
  <si>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</si>
  <si>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</si>
  <si>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</si>
  <si>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</si>
  <si>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</si>
  <si>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</si>
  <si>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</si>
  <si>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</si>
  <si>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</si>
  <si>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</si>
  <si>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</si>
  <si>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</si>
  <si>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</si>
  <si>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</si>
  <si>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</si>
  <si>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</si>
  <si>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</si>
  <si>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</si>
  <si>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</si>
  <si>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</si>
  <si>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</si>
  <si>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</si>
  <si>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</si>
  <si>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</si>
  <si>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</si>
  <si>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</si>
  <si>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</si>
  <si>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</si>
  <si>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</si>
  <si>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</si>
  <si>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</si>
  <si>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</si>
  <si>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</si>
  <si>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</si>
  <si>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</si>
  <si>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</si>
  <si>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</si>
  <si>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</si>
  <si>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</si>
  <si>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</si>
  <si>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</si>
  <si>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</si>
  <si>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</si>
  <si>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</si>
  <si>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</si>
  <si>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</si>
  <si>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</si>
  <si>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</si>
  <si>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</si>
  <si>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</si>
  <si>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</si>
  <si>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</si>
  <si>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</si>
  <si>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</si>
  <si>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</si>
  <si>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</si>
  <si>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</si>
  <si>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</si>
  <si>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</si>
  <si>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</si>
  <si>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</si>
  <si>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</si>
  <si>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</si>
  <si>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</si>
  <si>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</si>
  <si>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</si>
  <si>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</si>
  <si>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</si>
  <si>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</si>
  <si>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</si>
  <si>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</si>
  <si>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</si>
  <si>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</si>
  <si>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</si>
  <si>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</si>
  <si>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</si>
  <si>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</si>
  <si>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</si>
  <si>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</si>
  <si>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</si>
  <si>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</si>
  <si>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</si>
  <si>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</si>
  <si>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</si>
  <si>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</si>
  <si>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</si>
  <si>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</si>
  <si>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</si>
  <si>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</si>
  <si>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</si>
  <si>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</si>
  <si>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</si>
  <si>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</si>
  <si>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</si>
  <si>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</si>
  <si>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</si>
  <si>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</si>
  <si>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</si>
  <si>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</si>
  <si>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</si>
  <si>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</si>
  <si>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</si>
  <si>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</si>
  <si>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</si>
  <si>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</si>
  <si>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</si>
  <si>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</si>
  <si>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</si>
  <si>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</si>
  <si>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</si>
  <si>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</si>
  <si>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</si>
  <si>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</si>
  <si>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</si>
  <si>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</si>
  <si>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</si>
  <si>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</si>
  <si>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</si>
  <si>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</si>
  <si>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</si>
  <si>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</si>
  <si>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</si>
  <si>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</si>
  <si>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</si>
  <si>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</si>
  <si>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</si>
  <si>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</si>
  <si>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</si>
  <si>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</si>
  <si>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</si>
  <si>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</si>
  <si>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</si>
  <si>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</si>
  <si>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</si>
  <si>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</si>
  <si>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</si>
  <si>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</si>
  <si>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</si>
  <si>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</si>
  <si>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</si>
  <si>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</si>
  <si>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</si>
  <si>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</si>
  <si>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</si>
  <si>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</si>
  <si>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</si>
  <si>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</si>
  <si>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</si>
  <si>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</si>
  <si>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</si>
  <si>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</si>
  <si>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</si>
  <si>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</si>
  <si>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</si>
  <si>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</si>
  <si>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</si>
  <si>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</si>
  <si>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</si>
  <si>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</si>
  <si>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</si>
  <si>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</si>
  <si>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</si>
  <si>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</si>
  <si>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</si>
  <si>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</si>
  <si>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</si>
  <si>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</si>
  <si>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</si>
  <si>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</si>
  <si>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</si>
  <si>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</si>
  <si>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</si>
  <si>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</si>
  <si>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</si>
  <si>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</si>
  <si>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</si>
  <si>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</si>
  <si>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</si>
  <si>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</si>
  <si>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</si>
  <si>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</si>
  <si>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</si>
  <si>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</si>
  <si>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</si>
  <si>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</si>
  <si>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</si>
  <si>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</si>
  <si>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</si>
  <si>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</si>
  <si>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</si>
  <si>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</si>
  <si>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</si>
  <si>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</si>
  <si>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</si>
  <si>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</si>
  <si>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</si>
  <si>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</si>
  <si>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</si>
  <si>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</si>
  <si>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</si>
  <si>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</si>
  <si>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</si>
  <si>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</si>
  <si>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</si>
  <si>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</si>
  <si>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</si>
  <si>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</si>
  <si>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</si>
  <si>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</si>
  <si>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</si>
  <si>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</si>
  <si>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</si>
  <si>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</si>
  <si>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</si>
  <si>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</si>
  <si>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</si>
  <si>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</si>
  <si>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</si>
  <si>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</si>
  <si>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</si>
  <si>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</si>
  <si>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</si>
  <si>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</si>
  <si>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</si>
  <si>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</si>
  <si>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</si>
  <si>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</si>
  <si>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</si>
  <si>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</si>
  <si>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</si>
  <si>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</si>
  <si>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</si>
  <si>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</si>
  <si>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</si>
  <si>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</si>
  <si>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</si>
  <si>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</si>
  <si>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</si>
  <si>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</si>
  <si>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</si>
  <si>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</si>
  <si>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</si>
  <si>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</si>
  <si>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</si>
  <si>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</si>
  <si>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</si>
  <si>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</si>
  <si>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</si>
  <si>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</si>
  <si>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</si>
  <si>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</si>
  <si>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</si>
  <si>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</si>
  <si>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</si>
  <si>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</si>
  <si>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</si>
  <si>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</si>
  <si>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</si>
  <si>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</si>
  <si>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</si>
  <si>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</si>
  <si>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</si>
  <si>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</si>
  <si>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</si>
  <si>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</si>
  <si>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</si>
  <si>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</si>
  <si>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</si>
  <si>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</si>
  <si>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</si>
  <si>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</si>
  <si>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</si>
  <si>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</si>
  <si>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</si>
  <si>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</si>
  <si>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</si>
  <si>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</si>
  <si>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</si>
  <si>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</si>
  <si>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</si>
  <si>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</si>
  <si>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</si>
  <si>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</si>
  <si>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</si>
  <si>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</si>
  <si>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</si>
  <si>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</si>
  <si>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</si>
  <si>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</si>
  <si>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</si>
  <si>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</si>
  <si>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</si>
  <si>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</si>
  <si>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</si>
  <si>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</si>
  <si>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</si>
  <si>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</si>
  <si>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</si>
  <si>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</si>
  <si>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</si>
  <si>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</si>
  <si>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</si>
  <si>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</si>
  <si>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</si>
  <si>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</si>
  <si>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</si>
  <si>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</si>
  <si>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</si>
  <si>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</si>
  <si>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</si>
  <si>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</si>
  <si>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</si>
  <si>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</si>
  <si>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</si>
  <si>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</si>
  <si>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</si>
  <si>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</si>
  <si>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</si>
  <si>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</si>
  <si>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</si>
  <si>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</si>
  <si>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</si>
  <si>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</si>
  <si>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</si>
  <si>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</si>
  <si>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</si>
  <si>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</si>
  <si>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</si>
  <si>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</si>
  <si>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</si>
  <si>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</si>
  <si>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</si>
  <si>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</si>
  <si>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</si>
  <si>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</si>
  <si>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</si>
  <si>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</si>
  <si>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</si>
  <si>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</si>
  <si>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</si>
  <si>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</si>
  <si>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</si>
  <si>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</si>
  <si>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</si>
  <si>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</si>
  <si>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</si>
  <si>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</si>
  <si>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</si>
  <si>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</si>
  <si>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</si>
  <si>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</si>
  <si>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</si>
  <si>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</si>
  <si>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</si>
  <si>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</si>
  <si>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</si>
  <si>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</si>
  <si>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</si>
  <si>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</si>
  <si>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</si>
  <si>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</si>
  <si>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</si>
  <si>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</si>
  <si>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</si>
  <si>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</si>
  <si>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</si>
  <si>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</si>
  <si>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</si>
  <si>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</si>
  <si>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</si>
  <si>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</si>
  <si>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</si>
  <si>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</si>
  <si>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</si>
  <si>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</si>
  <si>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</si>
  <si>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</si>
  <si>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</si>
  <si>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</si>
  <si>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</si>
  <si>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</si>
  <si>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</si>
  <si>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</si>
  <si>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</si>
  <si>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</si>
  <si>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</si>
  <si>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</si>
  <si>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</si>
  <si>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</si>
  <si>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</si>
  <si>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</si>
  <si>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</si>
  <si>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</si>
  <si>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</si>
  <si>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</si>
  <si>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</si>
  <si>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</si>
  <si>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</si>
  <si>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</si>
  <si>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</si>
  <si>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</si>
  <si>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</si>
  <si>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</si>
  <si>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</si>
  <si>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</si>
  <si>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</si>
  <si>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</si>
  <si>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</si>
  <si>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</si>
  <si>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</si>
  <si>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</si>
  <si>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</si>
  <si>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</si>
  <si>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</si>
  <si>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</si>
  <si>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</si>
  <si>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</si>
  <si>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</si>
  <si>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</si>
  <si>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</si>
  <si>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</si>
  <si>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</si>
  <si>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</si>
  <si>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</si>
  <si>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</si>
  <si>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</si>
  <si>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</si>
  <si>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</si>
  <si>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</si>
  <si>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</si>
  <si>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</si>
  <si>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</si>
  <si>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</si>
  <si>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</si>
  <si>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</si>
  <si>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</si>
  <si>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</si>
  <si>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</si>
  <si>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</si>
  <si>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</si>
  <si>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</si>
  <si>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</si>
  <si>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</si>
  <si>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</si>
  <si>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</si>
  <si>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</si>
  <si>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</si>
  <si>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</si>
  <si>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</si>
  <si>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</si>
  <si>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</si>
  <si>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</si>
  <si>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</si>
  <si>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</si>
  <si>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</si>
  <si>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</si>
  <si>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</si>
  <si>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</si>
  <si>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</si>
  <si>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</si>
  <si>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</si>
  <si>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</si>
  <si>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</si>
  <si>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</si>
  <si>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</si>
  <si>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</si>
  <si>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</si>
  <si>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</si>
  <si>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</si>
  <si>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</si>
  <si>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</si>
  <si>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</si>
  <si>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</si>
  <si>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</si>
  <si>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</si>
  <si>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</si>
  <si>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</si>
  <si>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</si>
  <si>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</si>
  <si>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</si>
  <si>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</si>
  <si>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</si>
  <si>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</si>
  <si>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</si>
  <si>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</si>
  <si>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</si>
  <si>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</si>
  <si>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</si>
  <si>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</si>
  <si>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</si>
  <si>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</si>
  <si>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</si>
  <si>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</si>
  <si>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</si>
  <si>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</si>
  <si>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</si>
  <si>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</si>
  <si>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</si>
  <si>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</si>
  <si>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</si>
  <si>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</si>
  <si>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</si>
  <si>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</si>
  <si>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</si>
  <si>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</si>
  <si>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</si>
  <si>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</si>
  <si>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</si>
  <si>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</si>
  <si>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</si>
  <si>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</si>
  <si>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</si>
  <si>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</si>
  <si>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</si>
  <si>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</si>
  <si>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</si>
  <si>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</si>
  <si>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</si>
  <si>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</si>
  <si>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</si>
  <si>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</si>
  <si>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</si>
  <si>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</si>
  <si>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</si>
  <si>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</si>
  <si>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</si>
  <si>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</si>
  <si>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</si>
  <si>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</si>
  <si>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</si>
  <si>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</si>
  <si>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</si>
  <si>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</si>
  <si>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</si>
  <si>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</si>
  <si>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</si>
  <si>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</si>
  <si>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</si>
  <si>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</si>
  <si>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</si>
  <si>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</si>
  <si>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</si>
  <si>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</si>
  <si>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</si>
  <si>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</si>
  <si>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</si>
  <si>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</si>
  <si>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</si>
  <si>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</si>
  <si>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</si>
  <si>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</si>
  <si>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</si>
  <si>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</si>
  <si>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</si>
  <si>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</si>
  <si>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</si>
  <si>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</si>
  <si>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</si>
  <si>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</si>
  <si>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</si>
  <si>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</si>
  <si>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</si>
  <si>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</si>
  <si>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</si>
  <si>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</si>
  <si>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</si>
  <si>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</si>
  <si>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</si>
  <si>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</si>
  <si>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</si>
  <si>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</si>
  <si>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</si>
  <si>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</si>
  <si>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</si>
  <si>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</si>
  <si>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</si>
  <si>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</si>
  <si>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</si>
  <si>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</si>
  <si>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</si>
  <si>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</si>
  <si>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</si>
  <si>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</si>
  <si>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</si>
  <si>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</si>
  <si>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</si>
  <si>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</si>
  <si>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</si>
  <si>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</si>
  <si>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</si>
  <si>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</si>
  <si>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</si>
  <si>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</si>
  <si>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</si>
  <si>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</si>
  <si>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</si>
  <si>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</si>
  <si>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</si>
  <si>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</si>
  <si>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</si>
  <si>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</si>
  <si>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</si>
  <si>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</si>
  <si>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</si>
  <si>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</si>
  <si>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</si>
  <si>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</si>
  <si>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</si>
  <si>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</si>
  <si>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</si>
  <si>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</si>
  <si>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</si>
  <si>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</si>
  <si>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</si>
  <si>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</si>
  <si>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</si>
  <si>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</si>
  <si>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</si>
  <si>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</si>
  <si>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</si>
  <si>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</si>
  <si>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</si>
  <si>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</si>
  <si>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</si>
  <si>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</si>
  <si>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</si>
  <si>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</si>
  <si>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</si>
  <si>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</si>
  <si>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</si>
  <si>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</si>
  <si>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</si>
  <si>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</si>
  <si>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</si>
  <si>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</si>
  <si>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</si>
  <si>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</si>
  <si>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</si>
  <si>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</si>
  <si>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</si>
  <si>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</si>
  <si>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</si>
  <si>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</si>
  <si>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</si>
  <si>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</si>
  <si>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</si>
  <si>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</si>
  <si>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</si>
  <si>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</si>
  <si>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</si>
  <si>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</si>
  <si>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</si>
  <si>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</si>
  <si>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</si>
  <si>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</si>
  <si>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</si>
  <si>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</si>
  <si>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</si>
  <si>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</si>
  <si>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</si>
  <si>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</si>
  <si>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</si>
  <si>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</si>
  <si>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</si>
  <si>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</si>
  <si>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</si>
  <si>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</si>
  <si>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</si>
  <si>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</si>
  <si>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</si>
  <si>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</si>
  <si>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</si>
  <si>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</si>
  <si>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</si>
  <si>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</si>
  <si>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</si>
  <si>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</si>
  <si>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</si>
  <si>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</si>
  <si>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</si>
  <si>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</si>
  <si>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</si>
  <si>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</si>
  <si>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</si>
  <si>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</si>
  <si>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</si>
  <si>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</si>
  <si>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</si>
  <si>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</si>
  <si>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</si>
  <si>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</si>
  <si>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</si>
  <si>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</si>
  <si>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</si>
  <si>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</si>
  <si>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</si>
  <si>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</si>
  <si>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</si>
  <si>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</si>
  <si>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</si>
  <si>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</si>
  <si>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</si>
  <si>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</si>
  <si>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</si>
  <si>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</si>
  <si>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</si>
  <si>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</si>
  <si>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</si>
  <si>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</si>
  <si>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</si>
  <si>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</si>
  <si>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</si>
  <si>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</si>
  <si>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</si>
  <si>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</si>
  <si>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</si>
  <si>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</si>
  <si>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</si>
  <si>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</si>
  <si>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</si>
  <si>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</si>
  <si>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</si>
  <si>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</si>
  <si>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</si>
  <si>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</si>
  <si>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</si>
  <si>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</si>
  <si>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</si>
  <si>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</si>
  <si>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</si>
  <si>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</si>
  <si>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</si>
  <si>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</si>
  <si>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</si>
  <si>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</si>
  <si>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</si>
  <si>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</si>
  <si>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</si>
  <si>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</si>
  <si>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</si>
  <si>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</si>
  <si>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</si>
  <si>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</si>
  <si>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</si>
  <si>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</si>
  <si>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</si>
  <si>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</si>
  <si>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</si>
  <si>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</si>
  <si>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</si>
  <si>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</si>
  <si>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</si>
  <si>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</si>
  <si>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</si>
  <si>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</si>
  <si>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</si>
  <si>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</si>
  <si>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</si>
  <si>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</si>
  <si>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</si>
  <si>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</si>
  <si>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</si>
  <si>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</si>
  <si>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</si>
  <si>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</si>
  <si>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</si>
  <si>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</si>
  <si>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</si>
  <si>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</si>
  <si>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</si>
  <si>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</si>
  <si>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</si>
  <si>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</si>
  <si>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</si>
  <si>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</si>
  <si>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</si>
  <si>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</si>
  <si>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</si>
  <si>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</si>
  <si>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</si>
  <si>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</si>
  <si>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</si>
  <si>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</si>
  <si>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</si>
  <si>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</si>
  <si>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</si>
  <si>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</si>
  <si>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</si>
  <si>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</si>
  <si>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</si>
  <si>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</si>
  <si>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</si>
  <si>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</si>
  <si>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</si>
  <si>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</si>
  <si>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</si>
  <si>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</si>
  <si>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</si>
  <si>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</si>
  <si>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</si>
  <si>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</si>
  <si>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</si>
  <si>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</si>
  <si>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</si>
  <si>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</si>
  <si>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</si>
  <si>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</si>
  <si>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</si>
  <si>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</si>
  <si>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</si>
  <si>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</si>
  <si>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</si>
  <si>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</si>
  <si>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</si>
  <si>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</si>
  <si>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</si>
  <si>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</si>
  <si>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</si>
  <si>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</si>
  <si>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</si>
  <si>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</si>
  <si>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</si>
  <si>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</si>
  <si>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</si>
  <si>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</si>
  <si>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</si>
  <si>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</si>
  <si>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</si>
  <si>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</si>
  <si>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</si>
  <si>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</si>
  <si>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</si>
  <si>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</si>
  <si>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</si>
  <si>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</si>
  <si>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</si>
  <si>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</si>
  <si>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</si>
  <si>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</si>
  <si>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</si>
  <si>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</si>
  <si>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</si>
  <si>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</si>
  <si>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</si>
  <si>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</si>
  <si>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</si>
  <si>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</si>
  <si>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</si>
  <si>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</si>
  <si>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</si>
  <si>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</si>
  <si>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</si>
  <si>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</si>
  <si>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</si>
  <si>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</si>
  <si>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</si>
  <si>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</si>
  <si>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</si>
  <si>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</si>
  <si>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</si>
  <si>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</si>
  <si>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</si>
  <si>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</si>
  <si>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</si>
  <si>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</si>
  <si>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</si>
  <si>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</si>
  <si>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</si>
  <si>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</si>
  <si>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</si>
  <si>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</si>
  <si>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</si>
  <si>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</si>
  <si>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</si>
  <si>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</si>
  <si>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</si>
  <si>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</si>
  <si>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</si>
  <si>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</si>
  <si>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</si>
  <si>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</si>
  <si>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</si>
  <si>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</si>
  <si>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</si>
  <si>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</si>
  <si>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</si>
  <si>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</si>
  <si>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</si>
  <si>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</si>
  <si>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</si>
  <si>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</si>
  <si>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</si>
  <si>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</si>
  <si>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</si>
  <si>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</si>
  <si>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</si>
  <si>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</si>
  <si>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</si>
  <si>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</si>
  <si>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</si>
  <si>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</si>
  <si>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</si>
  <si>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</si>
  <si>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</si>
  <si>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</si>
  <si>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</si>
  <si>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</si>
  <si>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</si>
  <si>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</si>
  <si>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</si>
  <si>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</si>
  <si>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</si>
  <si>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</si>
  <si>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</si>
  <si>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</si>
  <si>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</si>
  <si>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</si>
  <si>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</si>
  <si>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</si>
  <si>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</si>
  <si>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</si>
  <si>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</si>
  <si>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</si>
  <si>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</si>
  <si>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</si>
  <si>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</si>
  <si>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</si>
  <si>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</si>
  <si>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</si>
  <si>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</si>
  <si>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</si>
  <si>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</si>
  <si>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</si>
  <si>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</si>
  <si>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</si>
  <si>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</si>
  <si>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</si>
  <si>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</si>
  <si>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</si>
  <si>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</si>
  <si>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</si>
  <si>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</si>
  <si>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</si>
  <si>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</si>
  <si>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</si>
  <si>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</si>
  <si>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</si>
  <si>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</si>
  <si>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</si>
  <si>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</si>
  <si>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</si>
  <si>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</si>
  <si>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</si>
  <si>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</si>
  <si>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</si>
  <si>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</si>
  <si>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</si>
  <si>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</si>
  <si>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</si>
  <si>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</si>
  <si>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</si>
  <si>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</si>
  <si>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</si>
  <si>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</si>
  <si>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</si>
  <si>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</si>
  <si>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</si>
  <si>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</si>
  <si>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</si>
  <si>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</si>
  <si>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</si>
  <si>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</si>
  <si>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</si>
  <si>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</si>
  <si>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</si>
  <si>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</si>
  <si>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</si>
  <si>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</si>
  <si>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</si>
  <si>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</si>
  <si>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</si>
  <si>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</si>
  <si>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</si>
  <si>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</si>
  <si>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</si>
  <si>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</si>
  <si>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</si>
  <si>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</si>
  <si>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</si>
  <si>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</si>
  <si>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</si>
  <si>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</si>
  <si>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</si>
  <si>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</si>
  <si>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</si>
  <si>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</si>
  <si>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</si>
  <si>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</si>
  <si>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</si>
  <si>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</si>
  <si>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</si>
  <si>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</si>
  <si>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</si>
  <si>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</si>
  <si>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</si>
  <si>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</si>
  <si>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</si>
  <si>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</si>
  <si>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</si>
  <si>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</si>
  <si>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</si>
  <si>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</si>
  <si>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</si>
  <si>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</si>
  <si>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</si>
  <si>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</si>
  <si>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</si>
  <si>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</si>
  <si>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</si>
  <si>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</si>
  <si>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</si>
  <si>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</si>
  <si>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</si>
  <si>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</si>
  <si>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</si>
  <si>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</si>
  <si>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</si>
  <si>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</si>
  <si>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</si>
  <si>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</si>
  <si>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</si>
  <si>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</si>
  <si>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</si>
  <si>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</si>
  <si>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</si>
  <si>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</si>
  <si>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</si>
  <si>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</si>
  <si>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</si>
  <si>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</si>
  <si>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</si>
  <si>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</si>
  <si>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</si>
  <si>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</si>
  <si>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</si>
  <si>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</si>
  <si>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</si>
  <si>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</si>
  <si>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</si>
  <si>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</si>
  <si>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</si>
  <si>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</si>
  <si>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</si>
  <si>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</si>
  <si>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</si>
  <si>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</si>
  <si>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</si>
  <si>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</si>
  <si>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</si>
  <si>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</si>
  <si>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</si>
  <si>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</si>
  <si>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</si>
  <si>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</si>
  <si>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</si>
  <si>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</si>
  <si>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</si>
  <si>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</si>
  <si>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</si>
  <si>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</si>
  <si>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</si>
  <si>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</si>
  <si>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</si>
  <si>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</si>
  <si>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</si>
  <si>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</si>
  <si>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</si>
  <si>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</si>
  <si>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</si>
  <si>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</si>
  <si>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</si>
  <si>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</si>
  <si>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</si>
  <si>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</si>
  <si>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</si>
  <si>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</si>
  <si>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</si>
  <si>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</si>
  <si>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</si>
  <si>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</si>
  <si>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</si>
  <si>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</si>
  <si>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</si>
  <si>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</si>
  <si>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</si>
  <si>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</si>
  <si>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</si>
  <si>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</si>
  <si>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</si>
  <si>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</si>
  <si>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</si>
  <si>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</si>
  <si>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</si>
  <si>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</si>
  <si>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</si>
  <si>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</si>
  <si>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</si>
  <si>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</si>
  <si>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</si>
  <si>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</si>
  <si>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</si>
  <si>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</si>
  <si>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</si>
  <si>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</si>
  <si>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</si>
  <si>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</si>
  <si>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</si>
  <si>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</si>
  <si>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</si>
  <si>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</si>
  <si>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</si>
  <si>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</si>
  <si>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</si>
  <si>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</si>
  <si>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</si>
  <si>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</si>
  <si>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</si>
  <si>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</si>
  <si>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</si>
  <si>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</si>
  <si>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</si>
  <si>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</si>
  <si>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</si>
  <si>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</si>
  <si>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</si>
  <si>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</si>
  <si>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</si>
  <si>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</si>
  <si>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</si>
  <si>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</si>
  <si>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</si>
  <si>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</si>
  <si>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</si>
  <si>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</si>
  <si>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</si>
  <si>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</si>
  <si>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</si>
  <si>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</si>
  <si>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</si>
  <si>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</si>
  <si>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</si>
  <si>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</si>
  <si>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</si>
  <si>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</si>
  <si>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</si>
  <si>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</si>
  <si>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</si>
  <si>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</si>
  <si>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</si>
  <si>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</si>
  <si>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</si>
  <si>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</si>
  <si>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</si>
  <si>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</si>
  <si>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</si>
  <si>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</si>
  <si>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</si>
  <si>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</si>
  <si>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</si>
  <si>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</si>
  <si>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</si>
  <si>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</si>
  <si>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</si>
  <si>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</si>
  <si>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</si>
  <si>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</si>
  <si>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</si>
  <si>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</si>
  <si>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</si>
  <si>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</si>
  <si>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</si>
  <si>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</si>
  <si>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</si>
  <si>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</si>
  <si>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</si>
  <si>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</si>
  <si>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</si>
  <si>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</si>
  <si>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</si>
  <si>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</si>
  <si>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</si>
  <si>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</si>
  <si>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</si>
  <si>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</si>
  <si>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</si>
  <si>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</si>
  <si>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</si>
  <si>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</si>
  <si>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</si>
  <si>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</si>
  <si>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</si>
  <si>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</si>
  <si>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</si>
  <si>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</si>
  <si>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</si>
  <si>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</si>
  <si>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</si>
  <si>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</si>
  <si>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</si>
  <si>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</si>
  <si>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</si>
  <si>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</si>
  <si>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</si>
  <si>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</si>
  <si>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</si>
  <si>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</si>
  <si>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</si>
  <si>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</si>
  <si>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</si>
  <si>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</si>
  <si>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</si>
  <si>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</si>
  <si>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</si>
  <si>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</si>
  <si>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</si>
  <si>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</si>
  <si>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</si>
  <si>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</si>
  <si>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</si>
  <si>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</si>
  <si>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</si>
  <si>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</si>
  <si>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</si>
  <si>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</si>
  <si>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</si>
  <si>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</si>
  <si>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</si>
  <si>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</si>
  <si>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</si>
  <si>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</si>
  <si>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</si>
  <si>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</si>
  <si>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</si>
  <si>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</si>
  <si>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</si>
  <si>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</si>
  <si>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</si>
  <si>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</si>
  <si>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</si>
  <si>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</si>
  <si>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</si>
  <si>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</si>
  <si>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</si>
  <si>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</si>
  <si>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</si>
  <si>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</si>
  <si>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</si>
  <si>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</si>
  <si>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</si>
  <si>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</si>
  <si>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</si>
  <si>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</si>
  <si>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</si>
  <si>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</si>
  <si>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</si>
  <si>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</si>
  <si>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</si>
  <si>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</si>
  <si>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</si>
  <si>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</si>
  <si>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</si>
  <si>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</si>
  <si>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</si>
  <si>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</si>
  <si>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</si>
  <si>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</si>
  <si>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</si>
  <si>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</si>
  <si>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</si>
  <si>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</si>
  <si>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</si>
  <si>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</si>
  <si>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</si>
  <si>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</si>
  <si>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</si>
  <si>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</si>
  <si>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</si>
  <si>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</si>
  <si>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</si>
  <si>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</si>
  <si>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</si>
  <si>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</si>
  <si>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</si>
  <si>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</si>
  <si>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</si>
  <si>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</si>
  <si>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</si>
  <si>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</si>
  <si>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</si>
  <si>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</si>
  <si>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</si>
  <si>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</si>
  <si>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</si>
  <si>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</si>
  <si>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</si>
  <si>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</si>
  <si>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</si>
  <si>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</si>
  <si>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</si>
  <si>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</si>
  <si>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</si>
  <si>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</si>
  <si>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</si>
  <si>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</si>
  <si>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</si>
  <si>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</si>
  <si>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</si>
  <si>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</si>
  <si>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</si>
  <si>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</si>
  <si>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</si>
  <si>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</si>
  <si>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</si>
  <si>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</si>
  <si>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</si>
  <si>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</si>
  <si>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</si>
  <si>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</si>
  <si>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</si>
  <si>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</si>
  <si>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</si>
  <si>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</si>
  <si>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</si>
  <si>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</si>
  <si>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</si>
  <si>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</si>
  <si>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</si>
  <si>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</si>
  <si>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</si>
  <si>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</si>
  <si>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</si>
  <si>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</si>
  <si>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</si>
  <si>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</si>
  <si>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</si>
  <si>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</si>
  <si>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</si>
  <si>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</si>
  <si>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</si>
  <si>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</si>
  <si>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</si>
  <si>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</si>
  <si>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</si>
  <si>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</si>
  <si>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</si>
  <si>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</si>
  <si>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</si>
  <si>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</si>
  <si>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</si>
  <si>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</si>
  <si>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</si>
  <si>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</si>
  <si>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</si>
  <si>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</si>
  <si>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</si>
  <si>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</si>
  <si>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</si>
  <si>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</si>
  <si>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</si>
  <si>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</si>
  <si>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</si>
  <si>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</si>
  <si>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</si>
  <si>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</si>
  <si>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</si>
  <si>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</si>
  <si>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</si>
  <si>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</si>
  <si>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</si>
  <si>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</si>
  <si>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</si>
  <si>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</si>
  <si>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</si>
  <si>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</si>
  <si>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</si>
  <si>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</si>
  <si>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</si>
  <si>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</si>
  <si>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</si>
  <si>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</si>
  <si>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</si>
  <si>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</si>
  <si>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</si>
  <si>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</si>
  <si>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</si>
  <si>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</si>
  <si>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</si>
  <si>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</si>
  <si>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</si>
  <si>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</si>
  <si>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</si>
  <si>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</si>
  <si>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</si>
  <si>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</si>
  <si>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</si>
  <si>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</si>
  <si>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</si>
  <si>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</si>
  <si>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</si>
  <si>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</si>
  <si>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</si>
  <si>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</si>
  <si>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</si>
  <si>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</si>
  <si>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</si>
  <si>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</si>
  <si>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</si>
  <si>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</si>
  <si>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</si>
  <si>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</si>
  <si>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</si>
  <si>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</si>
  <si>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</si>
  <si>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</si>
  <si>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</si>
  <si>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</si>
  <si>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</si>
  <si>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</si>
  <si>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</si>
  <si>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</si>
  <si>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</si>
  <si>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</si>
  <si>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</si>
  <si>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</si>
  <si>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</si>
  <si>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</si>
  <si>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</si>
  <si>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</si>
  <si>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</si>
  <si>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</si>
  <si>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</si>
  <si>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</si>
  <si>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</si>
  <si>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</si>
  <si>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</si>
  <si>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</si>
  <si>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</si>
  <si>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</si>
  <si>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</si>
  <si>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</si>
  <si>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</si>
  <si>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</si>
  <si>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</si>
  <si>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</si>
  <si>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</si>
  <si>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</si>
  <si>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</si>
  <si>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</si>
  <si>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</si>
  <si>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</si>
  <si>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</si>
  <si>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</si>
  <si>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</si>
  <si>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</si>
  <si>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</si>
  <si>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</si>
  <si>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</si>
  <si>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</si>
  <si>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</si>
  <si>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</si>
  <si>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</si>
  <si>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</si>
  <si>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</si>
  <si>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</si>
  <si>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</si>
  <si>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</si>
  <si>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</si>
  <si>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</si>
  <si>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</si>
  <si>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</si>
  <si>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</si>
  <si>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</si>
  <si>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</si>
  <si>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</si>
  <si>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</si>
  <si>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</si>
  <si>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</si>
  <si>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</si>
  <si>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</si>
  <si>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</si>
  <si>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</si>
  <si>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</si>
  <si>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</si>
  <si>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</si>
  <si>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</si>
  <si>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</si>
  <si>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</si>
  <si>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</si>
  <si>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</si>
  <si>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</si>
  <si>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</si>
  <si>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</si>
  <si>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</si>
  <si>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</si>
  <si>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</si>
  <si>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</si>
  <si>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</si>
  <si>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</si>
  <si>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</si>
  <si>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</si>
  <si>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</si>
  <si>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</si>
  <si>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</si>
  <si>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</si>
  <si>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</si>
  <si>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</si>
  <si>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</si>
  <si>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</si>
  <si>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</si>
  <si>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</si>
  <si>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</si>
  <si>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</si>
  <si>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</si>
  <si>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</si>
  <si>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</si>
  <si>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</si>
  <si>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</si>
  <si>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</si>
  <si>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</si>
  <si>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</si>
  <si>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</si>
  <si>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</si>
  <si>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</si>
  <si>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</si>
  <si>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</si>
  <si>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</si>
  <si>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</si>
  <si>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</si>
  <si>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</si>
  <si>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</si>
  <si>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</si>
  <si>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</si>
  <si>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</si>
  <si>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</si>
  <si>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</si>
  <si>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</si>
  <si>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</si>
  <si>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</si>
  <si>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</si>
  <si>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</si>
  <si>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</si>
  <si>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</si>
  <si>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</si>
  <si>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</si>
  <si>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</si>
  <si>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</si>
  <si>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</si>
  <si>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</si>
  <si>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</si>
  <si>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</si>
  <si>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</si>
  <si>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</si>
  <si>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</si>
  <si>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</si>
  <si>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</si>
  <si>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</si>
  <si>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</si>
  <si>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</si>
  <si>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</si>
  <si>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</si>
  <si>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</si>
  <si>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</si>
  <si>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</si>
  <si>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</si>
  <si>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</si>
  <si>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</si>
  <si>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</si>
  <si>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</si>
  <si>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</si>
  <si>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</si>
  <si>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</si>
  <si>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</si>
  <si>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</si>
  <si>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</si>
  <si>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</si>
  <si>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</si>
  <si>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</si>
  <si>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</si>
  <si>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</si>
  <si>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</si>
  <si>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</si>
  <si>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</si>
  <si>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</si>
  <si>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</si>
  <si>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</si>
  <si>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</si>
  <si>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</si>
  <si>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</si>
  <si>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</si>
  <si>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</si>
  <si>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</si>
  <si>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</si>
  <si>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</si>
  <si>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</si>
  <si>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</si>
  <si>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</si>
  <si>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</si>
  <si>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</si>
  <si>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</si>
  <si>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</si>
  <si>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</si>
  <si>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</si>
  <si>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</si>
  <si>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</si>
  <si>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</si>
  <si>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</si>
  <si>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</si>
  <si>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</si>
  <si>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</si>
  <si>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</si>
  <si>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</si>
  <si>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</si>
  <si>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</si>
  <si>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</si>
  <si>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</si>
  <si>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</si>
  <si>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</si>
  <si>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</si>
  <si>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</si>
  <si>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</si>
  <si>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</si>
  <si>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</si>
  <si>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</si>
  <si>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</si>
  <si>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</si>
  <si>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</si>
  <si>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</si>
  <si>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</si>
  <si>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</si>
  <si>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</si>
  <si>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</si>
  <si>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</si>
  <si>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</si>
  <si>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</si>
  <si>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</si>
  <si>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</si>
  <si>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</si>
  <si>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</si>
  <si>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</si>
  <si>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</si>
  <si>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</si>
  <si>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</si>
  <si>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</si>
  <si>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</si>
  <si>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</si>
  <si>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</si>
  <si>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</si>
  <si>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</si>
  <si>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</si>
  <si>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</si>
  <si>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</si>
  <si>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</si>
  <si>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</si>
  <si>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</si>
  <si>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</si>
  <si>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</si>
  <si>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</si>
  <si>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</si>
  <si>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</si>
  <si>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</si>
  <si>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</si>
  <si>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</si>
  <si>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</si>
  <si>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</si>
  <si>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</si>
  <si>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</si>
  <si>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</si>
  <si>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</si>
  <si>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</si>
  <si>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</si>
  <si>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</si>
  <si>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</si>
  <si>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</si>
  <si>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</si>
  <si>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</si>
  <si>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</si>
  <si>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</si>
  <si>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</si>
  <si>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</si>
  <si>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</si>
  <si>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</si>
  <si>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</si>
  <si>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</si>
  <si>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</si>
  <si>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</si>
  <si>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</si>
  <si>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</si>
  <si>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</si>
  <si>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</si>
  <si>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</si>
  <si>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</si>
  <si>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</si>
  <si>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</si>
  <si>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</si>
  <si>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</si>
  <si>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</si>
  <si>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</si>
  <si>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</si>
  <si>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</si>
  <si>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</si>
  <si>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</si>
  <si>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</si>
  <si>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</si>
  <si>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</si>
  <si>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</si>
  <si>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</si>
  <si>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</si>
  <si>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</si>
  <si>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</si>
  <si>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</si>
  <si>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</si>
  <si>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</si>
  <si>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</si>
  <si>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</si>
  <si>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</si>
  <si>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</si>
  <si>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</si>
  <si>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</si>
  <si>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</si>
  <si>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</si>
  <si>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</si>
  <si>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</si>
  <si>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</si>
  <si>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</si>
  <si>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</si>
  <si>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</si>
  <si>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</si>
  <si>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</si>
  <si>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</si>
  <si>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</si>
  <si>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</si>
  <si>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</si>
  <si>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</si>
  <si>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</si>
  <si>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</si>
  <si>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</si>
  <si>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</si>
  <si>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</si>
  <si>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</si>
  <si>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</si>
  <si>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</si>
  <si>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</si>
  <si>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</si>
  <si>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</si>
  <si>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</si>
  <si>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</si>
  <si>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</si>
  <si>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</si>
  <si>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</si>
  <si>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</si>
  <si>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</si>
  <si>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</si>
  <si>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</si>
  <si>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</si>
  <si>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</si>
  <si>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</si>
  <si>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</si>
  <si>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</si>
  <si>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</si>
  <si>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</si>
  <si>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</si>
  <si>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</si>
  <si>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</si>
  <si>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</si>
  <si>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</si>
  <si>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</si>
  <si>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</si>
  <si>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</si>
  <si>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</si>
  <si>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</si>
  <si>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</si>
  <si>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</si>
  <si>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</si>
  <si>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</si>
  <si>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</si>
  <si>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</si>
  <si>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</si>
  <si>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</si>
  <si>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</si>
  <si>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</si>
  <si>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</si>
  <si>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</si>
  <si>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</si>
  <si>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</si>
  <si>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</si>
  <si>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</si>
  <si>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</si>
  <si>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</si>
  <si>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</si>
  <si>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</si>
  <si>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</si>
  <si>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</si>
  <si>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</si>
  <si>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</si>
  <si>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</si>
  <si>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</si>
  <si>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</si>
  <si>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</si>
  <si>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</si>
  <si>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</si>
  <si>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</si>
  <si>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</si>
  <si>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</si>
  <si>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</si>
  <si>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</si>
  <si>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</si>
  <si>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</si>
  <si>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</si>
  <si>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</si>
  <si>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</si>
  <si>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</si>
  <si>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</si>
  <si>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</si>
  <si>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</si>
  <si>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</si>
  <si>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</si>
  <si>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</si>
  <si>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</si>
  <si>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</si>
  <si>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</si>
  <si>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</si>
  <si>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</si>
  <si>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</si>
  <si>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</si>
  <si>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</si>
  <si>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</si>
  <si>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</si>
  <si>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</si>
  <si>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</si>
  <si>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</si>
  <si>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</si>
  <si>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</si>
  <si>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</si>
  <si>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</si>
  <si>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</si>
  <si>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</si>
  <si>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</si>
  <si>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</si>
  <si>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</si>
  <si>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</si>
  <si>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</si>
  <si>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</si>
  <si>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</si>
  <si>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</si>
  <si>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</si>
  <si>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</si>
  <si>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</si>
  <si>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</si>
  <si>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</si>
  <si>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</si>
  <si>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</si>
  <si>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</si>
  <si>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</si>
  <si>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</si>
  <si>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</si>
  <si>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</si>
  <si>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</si>
  <si>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</si>
  <si>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</si>
  <si>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</si>
  <si>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</si>
  <si>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</si>
  <si>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</si>
  <si>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</si>
  <si>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</si>
  <si>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</si>
  <si>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</si>
  <si>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</si>
  <si>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</si>
  <si>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</si>
  <si>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</si>
  <si>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</si>
  <si>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</si>
  <si>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</si>
  <si>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</si>
  <si>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</si>
  <si>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</si>
  <si>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</si>
  <si>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</si>
  <si>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</si>
  <si>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</si>
  <si>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</si>
  <si>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</si>
  <si>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</si>
  <si>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</si>
  <si>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</si>
  <si>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</si>
  <si>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</si>
  <si>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</si>
  <si>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</si>
  <si>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</si>
  <si>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</si>
  <si>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</si>
  <si>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</si>
  <si>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</si>
  <si>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</si>
  <si>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</si>
  <si>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</si>
  <si>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</si>
  <si>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</si>
  <si>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</si>
  <si>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</si>
  <si>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</si>
  <si>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</si>
  <si>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</si>
  <si>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</si>
  <si>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</si>
  <si>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</si>
  <si>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</si>
  <si>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</si>
  <si>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</si>
  <si>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</si>
  <si>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</si>
  <si>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</si>
  <si>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</si>
  <si>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</si>
  <si>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</si>
  <si>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</si>
  <si>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</si>
  <si>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</si>
  <si>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</si>
  <si>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</si>
  <si>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</si>
  <si>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</si>
  <si>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</si>
  <si>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</si>
  <si>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</si>
  <si>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</si>
  <si>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</si>
  <si>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</si>
  <si>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</si>
  <si>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</si>
  <si>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</si>
  <si>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</si>
  <si>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</si>
  <si>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</si>
  <si>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</si>
  <si>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</si>
  <si>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</si>
  <si>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</si>
  <si>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</si>
  <si>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</si>
  <si>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</si>
  <si>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</si>
  <si>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</si>
  <si>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</si>
  <si>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</si>
  <si>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</si>
  <si>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</si>
  <si>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</si>
  <si>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</si>
  <si>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</si>
  <si>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</si>
  <si>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</si>
  <si>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</si>
  <si>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</si>
  <si>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</si>
  <si>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</si>
  <si>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</si>
  <si>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</si>
  <si>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</si>
  <si>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</si>
  <si>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</si>
  <si>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</si>
  <si>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</si>
  <si>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</si>
  <si>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</si>
  <si>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</si>
  <si>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</si>
  <si>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</si>
  <si>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</si>
  <si>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</si>
  <si>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</si>
  <si>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</si>
  <si>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</si>
  <si>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</si>
  <si>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</si>
  <si>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</si>
  <si>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</si>
  <si>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</si>
  <si>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</si>
  <si>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</si>
  <si>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</si>
  <si>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</si>
  <si>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</si>
  <si>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</si>
  <si>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</si>
  <si>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</si>
  <si>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</si>
  <si>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</si>
  <si>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</si>
  <si>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</si>
  <si>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</si>
  <si>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</si>
  <si>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</si>
  <si>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</si>
  <si>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</si>
  <si>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</si>
  <si>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</si>
  <si>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</si>
  <si>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</si>
  <si>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</si>
  <si>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</si>
  <si>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</si>
  <si>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</si>
  <si>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</si>
  <si>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</si>
  <si>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</si>
  <si>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</si>
  <si>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</si>
  <si>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</si>
  <si>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</si>
  <si>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</si>
  <si>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</si>
  <si>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</si>
  <si>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</si>
  <si>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</si>
  <si>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</si>
  <si>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</si>
  <si>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</si>
  <si>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</si>
  <si>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</si>
  <si>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</si>
  <si>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</si>
  <si>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</si>
  <si>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</si>
  <si>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</si>
  <si>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</si>
  <si>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</si>
  <si>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</si>
  <si>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</si>
  <si>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</si>
  <si>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</si>
  <si>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</si>
  <si>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</si>
  <si>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</si>
  <si>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</si>
  <si>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</si>
  <si>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</si>
  <si>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</si>
  <si>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</si>
  <si>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</si>
  <si>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</si>
  <si>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</si>
  <si>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</si>
  <si>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</si>
  <si>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</si>
  <si>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</si>
  <si>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</si>
  <si>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</si>
  <si>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</si>
  <si>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</si>
  <si>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</si>
  <si>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</si>
  <si>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</si>
  <si>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</si>
  <si>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</si>
  <si>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</si>
  <si>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</si>
  <si>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</si>
  <si>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</si>
  <si>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</si>
  <si>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</si>
  <si>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</si>
  <si>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</si>
  <si>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</si>
  <si>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</si>
  <si>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</si>
  <si>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</si>
  <si>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</si>
  <si>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</si>
  <si>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</si>
  <si>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</si>
  <si>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</si>
  <si>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</si>
  <si>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</si>
  <si>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</si>
  <si>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</si>
  <si>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</si>
  <si>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</si>
  <si>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</si>
  <si>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</si>
  <si>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</si>
  <si>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</si>
  <si>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</si>
  <si>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</si>
  <si>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</si>
  <si>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</si>
  <si>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</si>
  <si>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</si>
  <si>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</si>
  <si>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</si>
  <si>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</si>
  <si>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</si>
  <si>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</si>
  <si>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</si>
  <si>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</si>
  <si>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</si>
  <si>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</si>
  <si>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</si>
  <si>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</si>
  <si>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</si>
  <si>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</si>
  <si>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</si>
  <si>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</si>
  <si>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</si>
  <si>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</si>
  <si>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</si>
  <si>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</si>
  <si>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</si>
  <si>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</si>
  <si>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</si>
  <si>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</si>
  <si>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</si>
  <si>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</si>
  <si>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</si>
  <si>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</si>
  <si>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</si>
  <si>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</si>
  <si>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</si>
  <si>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</si>
  <si>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</si>
  <si>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</si>
  <si>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</si>
  <si>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</si>
  <si>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</si>
  <si>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</si>
  <si>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</si>
  <si>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</si>
  <si>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</si>
  <si>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</si>
  <si>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</si>
  <si>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</si>
  <si>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</si>
  <si>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</si>
  <si>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</si>
  <si>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</si>
  <si>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</si>
  <si>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</si>
  <si>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</si>
  <si>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</si>
  <si>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</si>
  <si>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</si>
  <si>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</si>
  <si>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</si>
  <si>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</si>
  <si>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</si>
  <si>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</si>
  <si>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</si>
  <si>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</si>
  <si>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</si>
  <si>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</si>
  <si>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</si>
  <si>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</si>
  <si>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</si>
  <si>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</si>
  <si>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</si>
  <si>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</si>
  <si>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</si>
  <si>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</si>
  <si>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</si>
  <si>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</si>
  <si>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</si>
  <si>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</si>
  <si>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</si>
  <si>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</si>
  <si>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</si>
  <si>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</si>
  <si>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</si>
  <si>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</si>
  <si>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</si>
  <si>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</si>
  <si>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</si>
  <si>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</si>
  <si>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</si>
  <si>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</si>
  <si>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</si>
  <si>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</si>
  <si>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</si>
  <si>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</si>
  <si>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</si>
  <si>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</si>
  <si>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</si>
  <si>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</si>
  <si>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</si>
  <si>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</si>
  <si>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</si>
  <si>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</si>
  <si>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</si>
  <si>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</si>
  <si>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</si>
  <si>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</si>
  <si>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</si>
  <si>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</si>
  <si>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</si>
  <si>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</si>
  <si>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</si>
  <si>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</si>
  <si>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</si>
  <si>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</si>
  <si>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</si>
  <si>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</si>
  <si>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</si>
  <si>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</si>
  <si>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</si>
  <si>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</si>
  <si>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</si>
  <si>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</si>
  <si>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</si>
  <si>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</si>
  <si>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</si>
  <si>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</si>
  <si>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</si>
  <si>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</si>
  <si>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</si>
  <si>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</si>
  <si>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</si>
  <si>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</si>
  <si>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</si>
  <si>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</si>
  <si>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</si>
  <si>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</si>
  <si>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</si>
  <si>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</si>
  <si>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</si>
  <si>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</si>
  <si>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</si>
  <si>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</si>
  <si>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</si>
  <si>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</si>
  <si>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</si>
  <si>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</si>
  <si>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</si>
  <si>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</si>
  <si>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</si>
  <si>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</si>
  <si>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</si>
  <si>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</si>
  <si>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</si>
  <si>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</si>
  <si>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</si>
  <si>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</si>
  <si>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</si>
  <si>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</si>
  <si>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</si>
  <si>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</si>
  <si>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</si>
  <si>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</si>
  <si>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</si>
  <si>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</si>
  <si>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</si>
  <si>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</si>
  <si>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</si>
  <si>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</si>
  <si>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</si>
  <si>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</si>
  <si>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</si>
  <si>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</si>
  <si>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</si>
  <si>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</si>
  <si>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</si>
  <si>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</si>
  <si>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</si>
  <si>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</si>
  <si>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</si>
  <si>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</si>
  <si>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</si>
  <si>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</si>
  <si>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</si>
  <si>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</si>
  <si>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</si>
  <si>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</si>
  <si>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</si>
  <si>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</si>
  <si>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</si>
  <si>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</si>
  <si>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</si>
  <si>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</si>
  <si>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</si>
  <si>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</si>
  <si>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</si>
  <si>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</si>
  <si>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</si>
  <si>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</si>
  <si>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</si>
  <si>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</si>
  <si>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</si>
  <si>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</si>
  <si>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</si>
  <si>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</si>
  <si>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</si>
  <si>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</si>
  <si>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</si>
  <si>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</si>
  <si>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</si>
  <si>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</si>
  <si>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</si>
  <si>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</si>
  <si>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</si>
  <si>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</si>
  <si>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</si>
  <si>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</si>
  <si>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</si>
  <si>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</si>
  <si>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</si>
  <si>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</si>
  <si>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</si>
  <si>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</si>
  <si>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</si>
  <si>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</si>
  <si>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</si>
  <si>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</si>
  <si>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</si>
  <si>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</si>
  <si>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</si>
  <si>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</si>
  <si>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</si>
  <si>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</si>
  <si>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</si>
  <si>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</si>
  <si>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</si>
  <si>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</si>
  <si>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</si>
  <si>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</si>
  <si>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</si>
  <si>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</si>
  <si>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</si>
  <si>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</si>
  <si>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</si>
  <si>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</si>
  <si>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</si>
  <si>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</si>
  <si>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</si>
  <si>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</si>
  <si>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</si>
  <si>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</si>
  <si>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</si>
  <si>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</si>
  <si>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</si>
  <si>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</si>
  <si>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</si>
  <si>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</si>
  <si>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</si>
  <si>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</si>
  <si>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</si>
  <si>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</si>
  <si>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</si>
  <si>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</si>
  <si>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</si>
  <si>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</si>
  <si>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</si>
  <si>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</si>
  <si>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</si>
  <si>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</si>
  <si>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</si>
  <si>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</si>
  <si>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</si>
  <si>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</si>
  <si>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</si>
  <si>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</si>
  <si>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</si>
  <si>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</si>
  <si>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</si>
  <si>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</si>
  <si>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</si>
  <si>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</si>
  <si>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</si>
  <si>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</si>
  <si>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</si>
  <si>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</si>
  <si>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</si>
  <si>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</si>
  <si>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</si>
  <si>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</si>
  <si>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</si>
  <si>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</si>
  <si>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</si>
  <si>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</si>
  <si>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</si>
  <si>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</si>
  <si>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</si>
  <si>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</si>
  <si>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</si>
  <si>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</si>
  <si>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</si>
  <si>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</si>
  <si>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</si>
  <si>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</si>
  <si>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</si>
  <si>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</si>
  <si>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</si>
  <si>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</si>
  <si>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</si>
  <si>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</si>
  <si>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</si>
  <si>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</si>
  <si>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</si>
  <si>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</si>
  <si>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</si>
  <si>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</si>
  <si>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</si>
  <si>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</si>
  <si>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</si>
  <si>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</si>
  <si>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</si>
  <si>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</si>
  <si>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</si>
  <si>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</si>
  <si>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</si>
  <si>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</si>
  <si>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</si>
  <si>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</si>
  <si>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</si>
  <si>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</si>
  <si>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</si>
  <si>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</si>
  <si>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</si>
  <si>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</si>
  <si>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</si>
  <si>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</si>
  <si>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</si>
  <si>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</si>
  <si>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</si>
  <si>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</si>
  <si>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</si>
  <si>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</si>
  <si>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</si>
  <si>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</si>
  <si>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</si>
  <si>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</si>
  <si>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</si>
  <si>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</si>
  <si>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</si>
  <si>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</si>
  <si>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</si>
  <si>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</si>
  <si>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</si>
  <si>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</si>
  <si>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</si>
  <si>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</si>
  <si>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</si>
  <si>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</si>
  <si>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</si>
  <si>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</si>
  <si>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</si>
  <si>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</si>
  <si>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</si>
  <si>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</si>
  <si>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</si>
  <si>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</si>
  <si>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</si>
  <si>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</si>
  <si>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</si>
  <si>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</si>
  <si>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</si>
  <si>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</si>
  <si>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</si>
  <si>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</si>
  <si>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</si>
  <si>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</si>
  <si>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</si>
  <si>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</si>
  <si>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</si>
  <si>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</si>
  <si>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</si>
  <si>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</si>
  <si>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</si>
  <si>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</si>
  <si>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</si>
  <si>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</si>
  <si>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</si>
  <si>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</si>
  <si>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</si>
  <si>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</si>
  <si>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</si>
  <si>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</si>
  <si>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</si>
  <si>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</si>
  <si>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</si>
  <si>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</si>
  <si>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</si>
  <si>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</si>
  <si>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</si>
  <si>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</si>
  <si>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</si>
  <si>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</si>
  <si>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</si>
  <si>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</si>
  <si>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</si>
  <si>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</si>
  <si>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</si>
  <si>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</si>
  <si>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</si>
  <si>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</si>
  <si>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</si>
  <si>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</si>
  <si>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</si>
  <si>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</si>
  <si>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</si>
  <si>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</si>
  <si>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</si>
  <si>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</si>
  <si>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</si>
  <si>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</si>
  <si>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</si>
  <si>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</si>
  <si>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</si>
  <si>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</si>
  <si>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</si>
  <si>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</si>
  <si>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</si>
  <si>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</si>
  <si>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</si>
  <si>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</si>
  <si>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</si>
  <si>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</si>
  <si>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</si>
  <si>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</si>
  <si>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</si>
  <si>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</si>
  <si>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</si>
  <si>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</si>
  <si>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</si>
  <si>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</si>
  <si>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</si>
  <si>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</si>
  <si>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</si>
  <si>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</si>
  <si>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</si>
  <si>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</si>
  <si>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</si>
  <si>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</si>
  <si>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</si>
  <si>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</si>
  <si>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</si>
  <si>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</si>
  <si>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</si>
  <si>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</si>
  <si>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</si>
  <si>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</si>
  <si>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</si>
  <si>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</si>
  <si>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</si>
  <si>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</si>
  <si>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</si>
  <si>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</si>
  <si>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</si>
  <si>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</si>
  <si>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</si>
  <si>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</si>
  <si>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</si>
  <si>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</si>
  <si>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</si>
  <si>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</si>
  <si>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</si>
  <si>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</si>
  <si>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</si>
  <si>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</si>
  <si>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</si>
  <si>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</si>
  <si>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</si>
  <si>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</si>
  <si>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</si>
  <si>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</si>
  <si>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</si>
  <si>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</si>
  <si>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</si>
  <si>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</si>
  <si>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</si>
  <si>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</si>
  <si>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</si>
  <si>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</si>
  <si>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</si>
  <si>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</si>
  <si>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</si>
  <si>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</si>
  <si>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</si>
  <si>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</si>
  <si>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</si>
  <si>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</si>
  <si>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</si>
  <si>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</si>
  <si>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</si>
  <si>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</si>
  <si>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</si>
  <si>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</si>
  <si>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</si>
  <si>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</si>
  <si>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</si>
  <si>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</si>
  <si>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</si>
  <si>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</si>
  <si>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</si>
  <si>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</si>
  <si>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</si>
  <si>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</si>
  <si>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</si>
  <si>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</si>
  <si>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</si>
  <si>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</si>
  <si>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</si>
  <si>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</si>
  <si>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</si>
  <si>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</si>
  <si>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</si>
  <si>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</si>
  <si>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</si>
  <si>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</si>
  <si>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</si>
  <si>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</si>
  <si>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</si>
  <si>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</si>
  <si>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</si>
  <si>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</si>
  <si>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</si>
  <si>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</si>
  <si>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</si>
  <si>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</si>
  <si>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</si>
  <si>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</si>
  <si>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</si>
  <si>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</si>
  <si>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</si>
  <si>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</si>
  <si>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</si>
  <si>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</si>
  <si>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</si>
  <si>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</si>
  <si>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</si>
  <si>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</si>
  <si>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</si>
  <si>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</si>
  <si>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</si>
  <si>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</si>
  <si>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</si>
  <si>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</si>
  <si>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</si>
  <si>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</si>
  <si>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</si>
  <si>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</si>
  <si>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</si>
  <si>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</si>
  <si>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</si>
  <si>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</si>
  <si>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</si>
  <si>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</si>
  <si>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</si>
  <si>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</si>
  <si>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</si>
  <si>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</si>
  <si>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</si>
  <si>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</si>
  <si>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</si>
  <si>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</si>
  <si>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</si>
  <si>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</si>
  <si>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</si>
  <si>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</si>
  <si>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</si>
  <si>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</si>
  <si>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</si>
  <si>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</si>
  <si>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</si>
  <si>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</si>
  <si>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</si>
  <si>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</si>
  <si>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</si>
  <si>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</si>
  <si>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</si>
  <si>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</si>
  <si>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</si>
  <si>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</si>
  <si>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</si>
  <si>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</si>
  <si>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</si>
  <si>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</si>
  <si>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</si>
  <si>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</si>
  <si>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</si>
  <si>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</si>
  <si>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</si>
  <si>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</si>
  <si>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</si>
  <si>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</si>
  <si>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</si>
  <si>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</si>
  <si>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</si>
  <si>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</si>
  <si>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</si>
  <si>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</si>
  <si>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</si>
  <si>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</si>
  <si>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</si>
  <si>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</si>
  <si>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</si>
  <si>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</si>
  <si>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</si>
  <si>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</si>
  <si>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</si>
  <si>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</si>
  <si>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</si>
  <si>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</si>
  <si>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</si>
  <si>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</si>
  <si>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</si>
  <si>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</si>
  <si>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</si>
  <si>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</si>
  <si>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</si>
  <si>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</si>
  <si>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</si>
  <si>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</si>
  <si>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</si>
  <si>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</si>
  <si>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</si>
  <si>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</si>
  <si>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</si>
  <si>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</si>
  <si>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</si>
  <si>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</si>
  <si>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</si>
  <si>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</si>
  <si>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</si>
  <si>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</si>
  <si>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</si>
  <si>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</si>
  <si>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</si>
  <si>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</si>
  <si>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</si>
  <si>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</si>
  <si>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</si>
  <si>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</si>
  <si>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</si>
  <si>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</si>
  <si>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</si>
  <si>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</si>
  <si>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</si>
  <si>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</si>
  <si>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</si>
  <si>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</si>
  <si>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</si>
  <si>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</si>
  <si>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</si>
  <si>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</si>
  <si>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</si>
  <si>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</si>
  <si>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</si>
  <si>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</si>
  <si>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</si>
  <si>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</si>
  <si>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</si>
  <si>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</si>
  <si>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</si>
  <si>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</si>
  <si>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</si>
  <si>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</si>
  <si>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</si>
  <si>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</si>
  <si>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</si>
  <si>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</si>
  <si>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</si>
  <si>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</si>
  <si>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</si>
  <si>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</si>
  <si>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</si>
  <si>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</si>
  <si>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</si>
  <si>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</si>
  <si>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</si>
  <si>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</si>
  <si>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</si>
  <si>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</si>
  <si>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</si>
  <si>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</si>
  <si>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</si>
  <si>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</si>
  <si>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</si>
  <si>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</si>
  <si>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</si>
  <si>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</si>
  <si>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</si>
  <si>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</si>
  <si>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</si>
  <si>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</si>
  <si>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</si>
  <si>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</si>
  <si>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</si>
  <si>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</si>
  <si>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</si>
  <si>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</si>
  <si>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</si>
  <si>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</si>
  <si>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</si>
  <si>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</si>
  <si>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</si>
  <si>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</si>
  <si>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</si>
  <si>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</si>
  <si>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</si>
  <si>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</si>
  <si>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</si>
  <si>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</si>
  <si>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</si>
  <si>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</si>
  <si>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</si>
  <si>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</si>
  <si>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</si>
  <si>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</si>
  <si>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</si>
  <si>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</si>
  <si>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</si>
  <si>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</si>
  <si>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</si>
  <si>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</si>
  <si>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</si>
  <si>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</si>
  <si>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</si>
  <si>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</si>
  <si>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</si>
  <si>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</si>
  <si>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</si>
  <si>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</si>
  <si>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</si>
  <si>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</si>
  <si>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</si>
  <si>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</si>
  <si>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</si>
  <si>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</si>
  <si>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</si>
  <si>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</si>
  <si>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</si>
  <si>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</si>
  <si>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</si>
  <si>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</si>
  <si>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</si>
  <si>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</si>
  <si>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</si>
  <si>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</si>
  <si>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</si>
  <si>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</si>
  <si>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</si>
  <si>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</si>
  <si>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</si>
  <si>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</si>
  <si>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</si>
  <si>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</si>
  <si>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</si>
  <si>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</si>
  <si>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</si>
  <si>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</si>
  <si>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</si>
  <si>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</si>
  <si>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</si>
  <si>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</si>
  <si>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</si>
  <si>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</si>
  <si>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</si>
  <si>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</si>
  <si>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</si>
  <si>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</si>
  <si>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</si>
  <si>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</si>
  <si>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</si>
  <si>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</si>
  <si>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</si>
  <si>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</si>
  <si>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</si>
  <si>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</si>
  <si>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</si>
  <si>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</si>
  <si>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</si>
  <si>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</si>
  <si>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</si>
  <si>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</si>
  <si>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</si>
  <si>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</si>
  <si>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</si>
  <si>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</si>
  <si>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</si>
  <si>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</si>
  <si>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</si>
  <si>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</si>
  <si>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</si>
  <si>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</si>
  <si>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</si>
  <si>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</si>
  <si>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</si>
  <si>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</si>
  <si>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</si>
  <si>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</si>
  <si>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</si>
  <si>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</si>
  <si>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</si>
  <si>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</si>
  <si>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</si>
  <si>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</si>
  <si>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</si>
  <si>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</si>
  <si>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</si>
  <si>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</si>
  <si>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</si>
  <si>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</si>
  <si>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</si>
  <si>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</si>
  <si>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</si>
  <si>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</si>
  <si>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</si>
  <si>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</si>
  <si>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</si>
  <si>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</si>
  <si>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</si>
  <si>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</si>
  <si>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</si>
  <si>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</si>
  <si>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</si>
  <si>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</si>
  <si>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</si>
  <si>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</si>
  <si>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</si>
  <si>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</si>
  <si>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</si>
  <si>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</si>
  <si>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</si>
  <si>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</si>
  <si>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</si>
  <si>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</si>
  <si>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</si>
  <si>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</si>
  <si>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</si>
  <si>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</si>
  <si>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</si>
  <si>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</si>
  <si>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</si>
  <si>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</si>
  <si>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</si>
  <si>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</si>
  <si>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</si>
  <si>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</si>
  <si>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</si>
  <si>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</si>
  <si>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</si>
  <si>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</si>
  <si>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</si>
  <si>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</si>
  <si>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</si>
  <si>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</si>
  <si>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</si>
  <si>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</si>
  <si>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</si>
  <si>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</si>
  <si>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</si>
  <si>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</si>
  <si>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</si>
  <si>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</si>
  <si>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</si>
  <si>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</si>
  <si>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</si>
  <si>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</si>
  <si>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</si>
  <si>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</si>
  <si>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</si>
  <si>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</si>
  <si>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</si>
  <si>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</si>
  <si>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</si>
  <si>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</si>
  <si>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</si>
  <si>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</si>
  <si>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</si>
  <si>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</si>
  <si>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</si>
  <si>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</si>
  <si>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</si>
  <si>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</si>
  <si>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</si>
  <si>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</si>
  <si>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</si>
  <si>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</si>
  <si>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</si>
  <si>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</si>
  <si>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</si>
  <si>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</si>
  <si>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</si>
  <si>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</si>
  <si>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</si>
  <si>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</si>
  <si>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</si>
  <si>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</si>
  <si>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</si>
  <si>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</si>
  <si>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</si>
  <si>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</si>
  <si>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</si>
  <si>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</si>
  <si>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</si>
  <si>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</si>
  <si>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</si>
  <si>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</si>
  <si>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</si>
  <si>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</si>
  <si>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</si>
  <si>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</si>
  <si>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</si>
  <si>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</si>
  <si>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</si>
  <si>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</si>
  <si>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</si>
  <si>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</si>
  <si>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</si>
  <si>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</si>
  <si>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</si>
  <si>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</si>
  <si>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</si>
  <si>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</si>
  <si>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</si>
  <si>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</si>
  <si>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</si>
  <si>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</si>
  <si>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</si>
  <si>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</si>
  <si>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</si>
  <si>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</si>
  <si>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</si>
  <si>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</si>
  <si>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</si>
  <si>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</si>
  <si>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</si>
  <si>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</si>
  <si>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</si>
  <si>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</si>
  <si>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</si>
  <si>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</si>
  <si>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</si>
  <si>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</si>
  <si>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</si>
  <si>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</si>
  <si>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</si>
  <si>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</si>
  <si>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</si>
  <si>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</si>
  <si>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</si>
  <si>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</si>
  <si>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</si>
  <si>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</si>
  <si>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</si>
  <si>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</si>
  <si>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</si>
  <si>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</si>
  <si>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</si>
  <si>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</si>
  <si>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</si>
  <si>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</si>
  <si>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</si>
  <si>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</si>
  <si>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</si>
  <si>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</si>
  <si>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</si>
  <si>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</si>
  <si>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</si>
  <si>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</si>
  <si>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</si>
  <si>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</si>
  <si>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</si>
  <si>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</si>
  <si>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</si>
  <si>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</si>
  <si>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</si>
  <si>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</si>
  <si>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</si>
  <si>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</si>
  <si>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</si>
  <si>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</si>
  <si>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</si>
  <si>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</si>
  <si>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</si>
  <si>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</si>
  <si>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</si>
  <si>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</si>
  <si>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</si>
  <si>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</si>
  <si>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</si>
  <si>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</si>
  <si>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</si>
  <si>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</si>
  <si>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</si>
  <si>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</si>
  <si>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</si>
  <si>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</si>
  <si>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</si>
  <si>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</si>
  <si>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</si>
  <si>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</si>
  <si>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</si>
  <si>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</si>
  <si>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</si>
  <si>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</si>
  <si>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</si>
  <si>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</si>
  <si>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</si>
  <si>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</si>
  <si>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</si>
  <si>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</si>
  <si>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</si>
  <si>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</si>
  <si>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</si>
  <si>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</si>
  <si>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</si>
  <si>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</si>
  <si>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</si>
  <si>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</si>
  <si>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</si>
  <si>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</si>
  <si>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</si>
  <si>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</si>
  <si>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</si>
  <si>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</si>
  <si>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</si>
  <si>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</si>
  <si>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</si>
  <si>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</si>
  <si>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</si>
  <si>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</si>
  <si>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</si>
  <si>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</si>
  <si>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</si>
  <si>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</si>
  <si>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</si>
  <si>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</si>
  <si>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</si>
  <si>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</si>
  <si>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</si>
  <si>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</si>
  <si>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</si>
  <si>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</si>
  <si>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</si>
  <si>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</si>
  <si>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</si>
  <si>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</si>
  <si>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</si>
  <si>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</si>
  <si>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</si>
  <si>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</si>
  <si>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</si>
  <si>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</si>
  <si>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</si>
  <si>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</si>
  <si>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</si>
  <si>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</si>
  <si>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</si>
  <si>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</si>
  <si>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</si>
  <si>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</si>
  <si>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</si>
  <si>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</si>
  <si>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</si>
  <si>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</si>
  <si>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</si>
  <si>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</si>
  <si>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</si>
  <si>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</si>
  <si>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</si>
  <si>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</si>
  <si>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</si>
  <si>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</si>
  <si>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</si>
  <si>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</si>
  <si>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</si>
  <si>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</si>
  <si>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</si>
  <si>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</si>
  <si>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</si>
  <si>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</si>
  <si>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</si>
  <si>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</si>
  <si>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</si>
  <si>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</si>
  <si>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</si>
  <si>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</si>
  <si>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</si>
  <si>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</si>
  <si>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</si>
  <si>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</si>
  <si>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</si>
  <si>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</si>
  <si>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</si>
  <si>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</si>
  <si>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</si>
  <si>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</si>
  <si>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</si>
  <si>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</si>
  <si>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</si>
  <si>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</si>
  <si>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</si>
  <si>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</si>
  <si>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</si>
  <si>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</si>
  <si>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</si>
  <si>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</si>
  <si>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</si>
  <si>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</si>
  <si>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</si>
  <si>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</si>
  <si>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</si>
  <si>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</si>
  <si>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</si>
  <si>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</si>
  <si>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</si>
  <si>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</si>
  <si>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</si>
  <si>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</si>
  <si>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</si>
  <si>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</si>
  <si>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</si>
  <si>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</si>
  <si>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</si>
  <si>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</si>
  <si>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</si>
  <si>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</si>
  <si>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</si>
  <si>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</si>
  <si>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</si>
  <si>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</si>
  <si>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</si>
  <si>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</si>
  <si>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</si>
  <si>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</si>
  <si>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</si>
  <si>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</si>
  <si>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</si>
  <si>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</si>
  <si>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</si>
  <si>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</si>
  <si>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</si>
  <si>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</si>
  <si>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</si>
  <si>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</si>
  <si>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</si>
  <si>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</si>
  <si>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</si>
  <si>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</si>
  <si>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</si>
  <si>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</si>
  <si>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</si>
  <si>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</si>
  <si>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</si>
  <si>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</si>
  <si>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</si>
  <si>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</si>
  <si>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</si>
  <si>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</si>
  <si>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</si>
  <si>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</si>
  <si>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</si>
  <si>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</si>
  <si>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</si>
  <si>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</si>
  <si>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</si>
  <si>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</si>
  <si>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</si>
  <si>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</si>
  <si>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</si>
  <si>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</si>
  <si>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</si>
  <si>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</si>
  <si>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</si>
  <si>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</si>
  <si>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</si>
  <si>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</si>
  <si>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</si>
  <si>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</si>
  <si>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</si>
  <si>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</si>
  <si>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</si>
  <si>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</si>
  <si>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</si>
  <si>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</si>
  <si>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</si>
  <si>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</si>
  <si>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</si>
  <si>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</si>
  <si>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</si>
  <si>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</si>
  <si>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</si>
  <si>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</si>
  <si>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</si>
  <si>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</si>
  <si>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</si>
  <si>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</si>
  <si>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</si>
  <si>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</si>
  <si>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</si>
  <si>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</si>
  <si>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</si>
  <si>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</si>
  <si>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</si>
  <si>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</si>
  <si>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</si>
  <si>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</si>
  <si>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</si>
  <si>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</si>
  <si>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</si>
  <si>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</si>
  <si>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</si>
  <si>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</si>
  <si>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</si>
  <si>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</si>
  <si>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</si>
  <si>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</si>
  <si>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</si>
  <si>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</si>
  <si>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</si>
  <si>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</si>
  <si>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</si>
  <si>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</si>
  <si>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</si>
  <si>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</si>
  <si>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</si>
  <si>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</si>
  <si>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</si>
  <si>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</si>
  <si>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</si>
  <si>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</si>
  <si>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</si>
  <si>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</si>
  <si>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</si>
  <si>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</si>
  <si>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</si>
  <si>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</si>
  <si>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</si>
  <si>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</si>
  <si>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</si>
  <si>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</si>
  <si>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</si>
  <si>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</si>
  <si>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</si>
  <si>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</si>
  <si>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</si>
  <si>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</si>
  <si>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</si>
  <si>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</si>
  <si>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</si>
  <si>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</si>
  <si>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</si>
  <si>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</si>
  <si>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</si>
  <si>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</si>
  <si>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</si>
  <si>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</si>
  <si>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</si>
  <si>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</si>
  <si>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</si>
  <si>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</si>
  <si>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</si>
  <si>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</si>
  <si>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</si>
  <si>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</si>
  <si>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</si>
  <si>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</si>
  <si>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</si>
  <si>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</si>
  <si>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</si>
  <si>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</si>
  <si>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</si>
  <si>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</si>
  <si>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</si>
  <si>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</si>
  <si>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</si>
  <si>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</si>
  <si>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</si>
  <si>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</si>
  <si>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</si>
  <si>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</si>
  <si>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</si>
  <si>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</si>
  <si>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</si>
  <si>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</si>
  <si>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</si>
  <si>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</si>
  <si>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</si>
  <si>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</si>
  <si>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</si>
  <si>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</si>
  <si>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</si>
  <si>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</si>
  <si>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</si>
  <si>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</si>
  <si>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</si>
  <si>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</si>
  <si>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</si>
  <si>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</si>
  <si>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</si>
  <si>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</si>
  <si>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</si>
  <si>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</si>
  <si>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</si>
  <si>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</si>
  <si>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</si>
  <si>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</si>
  <si>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</si>
  <si>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</si>
  <si>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</si>
  <si>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</si>
  <si>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</si>
  <si>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</si>
  <si>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</si>
  <si>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</si>
  <si>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</si>
  <si>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</si>
  <si>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</si>
  <si>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</si>
  <si>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</si>
  <si>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</si>
  <si>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</si>
  <si>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</si>
  <si>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</si>
  <si>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</si>
  <si>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</si>
  <si>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</si>
  <si>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</si>
  <si>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</si>
  <si>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</si>
  <si>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</si>
  <si>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</si>
  <si>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</si>
  <si>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</si>
  <si>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</si>
  <si>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</si>
  <si>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</si>
  <si>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</si>
  <si>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</si>
  <si>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</si>
  <si>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</si>
  <si>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</si>
  <si>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</si>
  <si>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</si>
  <si>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</si>
  <si>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</si>
  <si>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</si>
  <si>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</si>
  <si>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</si>
  <si>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</si>
  <si>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</si>
  <si>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</si>
  <si>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</si>
  <si>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</si>
  <si>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</si>
  <si>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</si>
  <si>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</si>
  <si>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</si>
  <si>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</si>
  <si>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</si>
  <si>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</si>
  <si>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</si>
  <si>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</si>
  <si>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</si>
  <si>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</si>
  <si>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</si>
  <si>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</si>
  <si>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</si>
  <si>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</si>
  <si>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</si>
  <si>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</si>
  <si>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</si>
  <si>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</si>
  <si>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</si>
  <si>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</si>
  <si>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</si>
  <si>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</si>
  <si>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</si>
  <si>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</si>
  <si>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</si>
  <si>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</si>
  <si>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</si>
  <si>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</si>
  <si>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</si>
  <si>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</si>
  <si>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</si>
  <si>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</si>
  <si>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</si>
  <si>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</si>
  <si>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</si>
  <si>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</si>
  <si>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</si>
  <si>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</si>
  <si>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</si>
  <si>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</si>
  <si>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</si>
  <si>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</si>
  <si>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</si>
  <si>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</si>
  <si>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</si>
  <si>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</si>
  <si>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</si>
  <si>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</si>
  <si>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</si>
  <si>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</si>
  <si>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</si>
  <si>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</si>
  <si>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</si>
  <si>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</si>
  <si>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</si>
  <si>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</si>
  <si>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</si>
  <si>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</si>
  <si>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</si>
  <si>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</si>
  <si>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</si>
  <si>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</si>
  <si>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</si>
  <si>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</si>
  <si>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</si>
  <si>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</si>
  <si>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</si>
  <si>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</si>
  <si>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</si>
  <si>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</si>
  <si>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</si>
  <si>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</si>
  <si>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</si>
  <si>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</si>
  <si>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</si>
  <si>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</si>
  <si>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</si>
  <si>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</si>
  <si>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</si>
  <si>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</si>
  <si>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</si>
  <si>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</si>
  <si>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</si>
  <si>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</si>
  <si>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</si>
  <si>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</si>
  <si>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</si>
  <si>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</si>
  <si>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</si>
  <si>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</si>
  <si>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</si>
  <si>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</si>
  <si>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</si>
  <si>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</si>
  <si>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</si>
  <si>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</si>
  <si>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</si>
  <si>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</si>
  <si>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</si>
  <si>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</si>
  <si>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</si>
  <si>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</si>
  <si>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</si>
  <si>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</si>
  <si>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</si>
  <si>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</si>
  <si>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</si>
  <si>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</si>
  <si>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</si>
  <si>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</si>
  <si>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</si>
  <si>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</si>
  <si>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</si>
  <si>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</si>
  <si>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</si>
  <si>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</si>
  <si>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</si>
  <si>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</si>
  <si>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</si>
  <si>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</si>
  <si>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</si>
  <si>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</si>
  <si>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</si>
  <si>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</si>
  <si>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</si>
  <si>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</si>
  <si>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</si>
  <si>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</si>
  <si>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</si>
  <si>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</si>
  <si>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</si>
  <si>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</si>
  <si>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</si>
  <si>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</si>
  <si>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</si>
  <si>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</si>
  <si>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</si>
  <si>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</si>
  <si>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</si>
  <si>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</si>
  <si>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</si>
  <si>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</si>
  <si>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</si>
  <si>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</si>
  <si>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</si>
  <si>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</si>
  <si>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</si>
  <si>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</si>
  <si>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</si>
  <si>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</si>
  <si>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</si>
  <si>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</si>
  <si>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</si>
  <si>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</si>
  <si>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</si>
  <si>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</si>
  <si>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</si>
  <si>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</si>
  <si>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</si>
  <si>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</si>
  <si>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</si>
  <si>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</si>
  <si>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</si>
  <si>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</si>
  <si>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</si>
  <si>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</si>
  <si>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</si>
  <si>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</si>
  <si>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</si>
  <si>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</si>
  <si>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</si>
  <si>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</si>
  <si>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</si>
  <si>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</si>
  <si>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</si>
  <si>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</si>
  <si>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</si>
  <si>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</si>
  <si>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</si>
  <si>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</si>
  <si>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</si>
  <si>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</si>
  <si>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</si>
  <si>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</si>
  <si>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</si>
  <si>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</si>
  <si>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</si>
  <si>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</si>
  <si>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</si>
  <si>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</si>
  <si>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</si>
  <si>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</si>
  <si>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</si>
  <si>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</si>
  <si>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</si>
  <si>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</si>
  <si>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</si>
  <si>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</si>
  <si>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</si>
  <si>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</si>
  <si>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</si>
  <si>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</si>
  <si>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</si>
  <si>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</si>
  <si>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</si>
  <si>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</si>
  <si>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</si>
  <si>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</si>
  <si>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</si>
  <si>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</si>
  <si>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</si>
  <si>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</si>
  <si>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</si>
  <si>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</si>
  <si>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</si>
  <si>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</si>
  <si>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</si>
  <si>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</si>
  <si>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</si>
  <si>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</si>
  <si>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</si>
  <si>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</si>
  <si>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</si>
  <si>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</si>
  <si>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</si>
  <si>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</si>
  <si>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</si>
  <si>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</si>
  <si>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</si>
  <si>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</si>
  <si>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</si>
  <si>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</si>
  <si>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</si>
  <si>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</si>
  <si>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</si>
  <si>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</si>
  <si>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</si>
  <si>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</si>
  <si>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</si>
  <si>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</si>
  <si>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</si>
  <si>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</si>
  <si>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</si>
  <si>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</si>
  <si>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</si>
  <si>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</si>
  <si>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</si>
  <si>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</si>
  <si>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</si>
  <si>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</si>
  <si>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</si>
  <si>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</si>
  <si>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</si>
  <si>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</si>
  <si>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</si>
  <si>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</si>
  <si>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</si>
  <si>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</si>
  <si>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</si>
  <si>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</si>
  <si>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</si>
  <si>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</si>
  <si>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</si>
  <si>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</si>
  <si>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</si>
  <si>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</si>
  <si>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</si>
  <si>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</si>
  <si>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</si>
  <si>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</si>
  <si>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</si>
  <si>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</si>
  <si>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</si>
  <si>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</si>
  <si>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</si>
  <si>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</si>
  <si>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</si>
  <si>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</si>
  <si>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</si>
  <si>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</si>
  <si>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</si>
  <si>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</si>
  <si>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</si>
  <si>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</si>
  <si>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</si>
  <si>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</si>
  <si>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</si>
  <si>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</si>
  <si>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</si>
  <si>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</si>
  <si>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</si>
  <si>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</si>
  <si>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</si>
  <si>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</si>
  <si>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</si>
  <si>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</si>
  <si>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</si>
  <si>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</si>
  <si>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</si>
  <si>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</si>
  <si>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</si>
  <si>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</si>
  <si>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</si>
  <si>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</si>
  <si>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</si>
  <si>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</si>
  <si>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</si>
  <si>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</si>
  <si>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</si>
  <si>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</si>
  <si>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</si>
  <si>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</si>
  <si>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</si>
  <si>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</si>
  <si>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</si>
  <si>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</si>
  <si>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</si>
  <si>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</si>
  <si>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</si>
  <si>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</si>
  <si>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</si>
  <si>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</si>
  <si>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</si>
  <si>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</si>
  <si>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</si>
  <si>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</si>
  <si>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</si>
  <si>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</si>
  <si>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</si>
  <si>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</si>
  <si>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</si>
  <si>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</si>
  <si>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</si>
  <si>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</si>
  <si>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</si>
  <si>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</si>
  <si>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</si>
  <si>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</si>
  <si>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</si>
  <si>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</si>
  <si>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</si>
  <si>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</si>
  <si>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</si>
  <si>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</si>
  <si>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</si>
  <si>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</si>
  <si>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</si>
  <si>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</si>
  <si>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</si>
  <si>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</si>
  <si>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</si>
  <si>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</si>
  <si>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</si>
  <si>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</si>
  <si>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</si>
  <si>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</si>
  <si>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</si>
  <si>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</si>
  <si>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</si>
  <si>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</si>
  <si>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</si>
  <si>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</si>
  <si>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</si>
  <si>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</si>
  <si>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</si>
  <si>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</si>
  <si>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</si>
  <si>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</si>
  <si>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</si>
  <si>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</si>
  <si>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</si>
  <si>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</si>
  <si>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</si>
  <si>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</si>
  <si>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</si>
  <si>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</si>
  <si>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</si>
  <si>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</si>
  <si>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</si>
  <si>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</si>
  <si>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</si>
  <si>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</si>
  <si>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</si>
  <si>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</si>
  <si>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</si>
  <si>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</si>
  <si>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</si>
  <si>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</si>
  <si>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</si>
  <si>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</si>
  <si>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</si>
  <si>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</si>
  <si>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</si>
  <si>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</si>
  <si>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</si>
  <si>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</si>
  <si>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</si>
  <si>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</si>
  <si>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</si>
  <si>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</si>
  <si>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</si>
  <si>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</si>
  <si>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</si>
  <si>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</si>
  <si>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PCM-20251110-00000788</t>
  </si>
  <si>
    <t>Critical</t>
  </si>
  <si>
    <t xml:space="preserve">team at site TS </t>
  </si>
  <si>
    <t>PCM-20251110-00001013</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</si>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</sst>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F5" sqref="F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6" ca="1" si="0">IFERROR(NOW()-F2,"")</f>
        <v>308.56553530092788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12722</v>
      </c>
      <c r="E3" s="110" t="s">
        <v>39024</v>
      </c>
      <c r="F3" s="111">
        <v>45971.436979166669</v>
      </c>
      <c r="G3" s="112">
        <f t="shared" ca="1" si="0"/>
        <v>7.6982060185400769E-2</v>
      </c>
      <c r="H3" s="111">
        <v>45971.427615740744</v>
      </c>
      <c r="I3" s="109" t="str">
        <f>IFERROR(VLOOKUP(D3,DB!A:F,6,0),"")</f>
        <v>Generator-SG</v>
      </c>
      <c r="J3" s="109" t="str">
        <f>IFERROR(VLOOKUP(D3,DB!A:G,7,0),"")</f>
        <v>Dead</v>
      </c>
      <c r="K3" s="113" t="s">
        <v>39025</v>
      </c>
      <c r="L3" s="114" t="str">
        <f>IFERROR(VLOOKUP(D3,DB!A:I,9,0),"")</f>
        <v>Latis</v>
      </c>
    </row>
    <row r="4" spans="1:15" ht="15" customHeight="1">
      <c r="A4" s="108" t="s">
        <v>39026</v>
      </c>
      <c r="B4" s="109" t="str">
        <f>IFERROR(VLOOKUP(D4,DB!A:K,11,0),"")</f>
        <v>R1</v>
      </c>
      <c r="C4" s="109">
        <v>5</v>
      </c>
      <c r="D4" s="109" t="s">
        <v>12097</v>
      </c>
      <c r="E4" s="110" t="s">
        <v>39021</v>
      </c>
      <c r="F4" s="111">
        <v>45971.498506944445</v>
      </c>
      <c r="G4" s="112">
        <f t="shared" ca="1" si="0"/>
        <v>1.5454282409336884E-2</v>
      </c>
      <c r="H4" s="111"/>
      <c r="I4" s="109" t="str">
        <f>IFERROR(VLOOKUP(D4,DB!A:F,6,0),"")</f>
        <v>Generator-SG</v>
      </c>
      <c r="J4" s="109" t="str">
        <f>IFERROR(VLOOKUP(D4,DB!A:G,7,0),"")</f>
        <v>Dead</v>
      </c>
      <c r="K4" s="113"/>
      <c r="L4" s="114" t="str">
        <f>IFERROR(VLOOKUP(D4,DB!A:I,9,0),"")</f>
        <v>Latis</v>
      </c>
    </row>
    <row r="5" spans="1:15" ht="15" customHeight="1">
      <c r="A5" s="108"/>
      <c r="B5" s="109" t="str">
        <f>IFERROR(VLOOKUP(D5,DB!A:K,11,0),"")</f>
        <v/>
      </c>
      <c r="C5" s="109"/>
      <c r="D5" s="109"/>
      <c r="E5" s="110"/>
      <c r="F5" s="111"/>
      <c r="G5" s="112">
        <f t="shared" ca="1" si="0"/>
        <v>45971.513961226854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45971.513961226854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45971.513961226854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45971.513961226854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45971.513961226854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45971.513961226854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45971.513961226854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45971.513961226854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45971.513961226854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45971.513961226854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45971.513961226854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45971.513961226854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45971.513961226854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45971.513961226854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45971.513961226854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45971.513961226854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45971.513961226854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45971.513961226854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45971.513961226854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45971.513961226854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45971.513961226854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45971.513961226854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45971.513961226854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45971.513961226854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45971.513961226854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45971.513961226854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45971.513961226854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45971.513961226854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45971.513961226854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45971.513961226854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45971.513961226854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45971.513961226854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45971.513961226854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45971.513961226854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ref="G39:G70" ca="1" si="2">IFERROR(NOW()-F39,"")</f>
        <v>45971.513961226854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45971.513961226854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45971.513961226854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45971.513961226854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45971.513961226854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45971.513961226854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45971.513961226854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45971.513961226854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45971.513961226854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45971.513961226854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45971.513961226854</v>
      </c>
      <c r="H49" s="111"/>
      <c r="I49" s="109" t="str">
        <f>IFERROR(VLOOKUP(D49,DB!A:F,6,0),"")</f>
        <v/>
      </c>
      <c r="J49" s="109" t="str">
        <f>IFERROR(VLOOKUP(D49,DB!A:G,7,0),"")</f>
        <v/>
      </c>
      <c r="K49" s="113"/>
      <c r="L49" s="114" t="str">
        <f>IFERROR(VLOOKUP(D49,DB!A:I,9,0),"")</f>
        <v/>
      </c>
    </row>
    <row r="50" spans="1:12" ht="15" customHeight="1">
      <c r="A50" s="117"/>
      <c r="B50" s="118" t="str">
        <f>IFERROR(VLOOKUP(D50,DB!A:K,11,0),"")</f>
        <v/>
      </c>
      <c r="C50" s="118"/>
      <c r="D50" s="118"/>
      <c r="E50" s="119"/>
      <c r="F50" s="120"/>
      <c r="G50" s="121">
        <f t="shared" ca="1" si="2"/>
        <v>45971.513961226854</v>
      </c>
      <c r="H50" s="120"/>
      <c r="I50" s="118" t="str">
        <f>IFERROR(VLOOKUP(D50,DB!A:F,6,0),"")</f>
        <v/>
      </c>
      <c r="J50" s="118" t="str">
        <f>IFERROR(VLOOKUP(D50,DB!A:G,7,0),"")</f>
        <v/>
      </c>
      <c r="K50" s="122"/>
      <c r="L50" s="123" t="str">
        <f>IFERROR(VLOOKUP(D50,DB!A:I,9,0),"")</f>
        <v/>
      </c>
    </row>
  </sheetData>
  <customSheetViews>
    <customSheetView guid="{F6042A99-DD27-4453-835D-0834D95730CC}" filter="1" showAutoFilter="1">
      <pageMargins left="0" right="0" top="0" bottom="0" header="0" footer="0"/>
      <autoFilter ref="B1:M1" xr:uid="{90139DBF-FA86-44AD-BE39-E8AB697DDA21}"/>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39024</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G4" ca="1" si="0">IFERROR(NOW()-F3,"-")</f>
        <v>146.51412326389254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1</v>
      </c>
      <c r="D4" s="18" t="s">
        <v>12914</v>
      </c>
      <c r="E4" s="103" t="s">
        <v>39021</v>
      </c>
      <c r="F4" s="104">
        <v>45971.306087962963</v>
      </c>
      <c r="G4" s="105">
        <f t="shared" ca="1" si="0"/>
        <v>0.20787326389108784</v>
      </c>
      <c r="H4" s="104">
        <v>45971.300138888888</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39110</v>
      </c>
      <c r="B5" s="18" t="str">
        <f>IFERROR(VLOOKUP(D5,DB!A:K,11,0),"")</f>
        <v>R2</v>
      </c>
      <c r="C5" s="18">
        <v>1</v>
      </c>
      <c r="D5" s="18" t="s">
        <v>25509</v>
      </c>
      <c r="E5" s="103"/>
      <c r="F5" s="104"/>
      <c r="G5" s="105">
        <f t="shared" ref="G5:G31" ca="1" si="1">IFERROR(NOW()-F5,"-")</f>
        <v>45971.513961226854</v>
      </c>
      <c r="H5" s="104">
        <v>45971.399027777778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45971.513961226854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45971.513961226854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45971.513961226854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45971.513961226854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45971.513961226854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45971.513961226854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45971.513961226854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45971.513961226854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45971.513961226854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45971.513961226854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45971.513961226854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45971.513961226854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45971.513961226854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45971.513961226854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45971.513961226854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45971.513961226854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45971.513961226854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45971.513961226854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45971.513961226854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45971.513961226854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45971.513961226854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45971.513961226854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45971.513961226854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45971.513961226854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45971.513961226854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45971.513961226854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45971.513961226854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45971.513961226854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45971.513961226854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45971.513961226854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45971.513961226854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45971.513961226854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45971.513961226854</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45971.513961226854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45971.513961226854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45971.513961226854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45971.513961226854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45971.513961226854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45971.513961226854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45971.513961226854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45971.513961226854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45971.513961226854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45971.513961226854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45971.513961226854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45971.513961226854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45971.513961226854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45971.513961226854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45971.513961226854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45971.513961226854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45971.513961226854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45971.513961226854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45971.513961226854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45971.513961226854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45971.513961226854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45971.513961226854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45971.513961226854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45971.513961226854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45971.513961226854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45971.513961226854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45971.513961226854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45971.513961226854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45971.513961226854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45971.513961226854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45971.513961226854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45971.513961226854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45971.513961226854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45971.513961226854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45971.513961226854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45971.513961226854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45971.513961226854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45971.513961226854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45971.513961226854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45971.513961226854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45971.513961226854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45971.513961226854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45971.513961226854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45971.513961226854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45971.513961226854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45971.513961226854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45971.513961226854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45971.513961226854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45971.513961226854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45971.513961226854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45971.513961226854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45971.513961226854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45971.513961226854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45971.513961226854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45971.513961226854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45971.513961226854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45971.513961226854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45971.513961226854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45971.513961226854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45971.513961226854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45971.513961226854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45971.513961226854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45971.513961226854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45971.513961226854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45971.513961226854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45971.513961226854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45971.513961226854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45971.513961226854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45971.513961226854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45971.513961226854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45971.513961226854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45971.513961226854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45971.513961226854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45971.513961226854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45971.513961226854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45971.513961226854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45971.513961226854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45971.513961226854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45971.513961226854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45971.513961226854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45971.513961226854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45971.513961226854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45971.513961226854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45971.513961226854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45971.513961226854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45971.513961226854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45971.513961226854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45971.513961226854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45971.513961226854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45971.513961226854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45971.513961226854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45971.513961226854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45971.513961226854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45971.513961226854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45971.513961226854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45971.513961226854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45971.513961226854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45971.513961226854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45971.513961226854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45971.513961226854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45971.513961226854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45971.513961226854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45971.513961226854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45971.513961226854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45971.513961226854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45971.513961226854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45971.513961226854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45971.513961226854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45971.513961226854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45971.513961226854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45971.513961226854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45971.513961226854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45971.513961226854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45971.513961226854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45971.513961226854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45971.513961226854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45971.513961226854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45971.513961226854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45971.513961226854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45971.513961226854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45971.513961226854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45971.513961226854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45971.513961226854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45971.513961226854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45971.513961226854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45971.513961226854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45971.513961226854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45971.513961226854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45971.513961226854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45971.513961226854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45971.513961226854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45971.513961226854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45971.513961226854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45971.513961226854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45971.513961226854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45971.513961226854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45971.513961226854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45971.513961226854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45971.513961226854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45971.513961226854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45971.513961226854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45971.513961226854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45971.513961226854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45971.513961226854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45971.513961226854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45971.513961226854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45971.513961226854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45971.513961226854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45971.513961226854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45971.513961226854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45971.513961226854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45971.513961226854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45971.513961226854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45971.513961226854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45971.513961226854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45971.513961226854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45971.513961226854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45971.513961226854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45971.513961226854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45971.513961226854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45971.513961226854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45971.513961226854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45971.513961226854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45971.513961226854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45971.513961226854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45971.513961226854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45971.513961226854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45971.513961226854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45971.513961226854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45971.513961226854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45971.513961226854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45971.513961226854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45971.513961226854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45971.513961226854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45971.513961226854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45971.513961226854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45971.513961226854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45971.513961226854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45971.513961226854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45971.513961226854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45971.513961226854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45971.513961226854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45971.513961226854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45971.513961226854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45971.513961226854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45971.513961226854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45971.513961226854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45971.513961226854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45971.513961226854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45971.513961226854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45971.513961226854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45971.513961226854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45971.513961226854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45971.513961226854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45971.513961226854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45971.513961226854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45971.513961226854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45971.513961226854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45971.513961226854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45971.513961226854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45971.513961226854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45971.513961226854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45971.513961226854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45971.513961226854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45971.513961226854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45971.513961226854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45971.513961226854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45971.513961226854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45971.513961226854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45971.513961226854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45971.513961226854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45971.513961226854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45971.513961226854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45971.513961226854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45971.513961226854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45971.513961226854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45971.513961226854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45971.513961226854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45971.513961226854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45971.513961226854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45971.513961226854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45971.513961226854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45971.513961226854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45971.513961226854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45971.513961226854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45971.513961226854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45971.513961226854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45971.513961226854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45971.513961226854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45971.513961226854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45971.513961226854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45971.513961226854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45971.513961226854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45971.513961226854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45971.513961226854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45971.513961226854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45971.513961226854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45971.513961226854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45971.513961226854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45971.513961226854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45971.513961226854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45971.513961226854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45971.513961226854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45971.513961226854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45971.513961226854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45971.513961226854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45971.513961226854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45971.513961226854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45971.513961226854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45971.513961226854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45971.513961226854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45971.513961226854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45971.513961226854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45971.513961226854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45971.513961226854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45971.513961226854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45971.513961226854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45971.513961226854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45971.513961226854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45971.513961226854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45971.513961226854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45971.513961226854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45971.513961226854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45971.513961226854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45971.513961226854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45971.513961226854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45971.513961226854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45971.513961226854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45971.513961226854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45971.513961226854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45971.513961226854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45971.513961226854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45971.513961226854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45971.513961226854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45971.513961226854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45971.513961226854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45971.513961226854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45971.513961226854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45971.513961226854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45971.513961226854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45971.513961226854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45971.513961226854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45971.513961226854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45971.513961226854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45971.513961226854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45971.513961226854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45971.513961226854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45971.513961226854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45971.513961226854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45971.513961226854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45971.513961226854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45971.513961226854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45971.513961226854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45971.513961226854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45971.513961226854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45971.513961226854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45971.513961226854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45971.513961226854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45971.513961226854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45971.513961226854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45971.513961226854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45971.513961226854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45971.513961226854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45971.513961226854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45971.513961226854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45971.513961226854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45971.513961226854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45971.513961226854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45971.513961226854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45971.513961226854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45971.513961226854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45971.513961226854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45971.513961226854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45971.513961226854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45971.513961226854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45971.513961226854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45971.513961226854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45971.513961226854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45971.513961226854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45971.513961226854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45971.513961226854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45971.513961226854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45971.513961226854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45971.513961226854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45971.513961226854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45971.513961226854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45971.513961226854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45971.513961226854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45971.513961226854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45971.513961226854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45971.513961226854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45971.513961226854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45971.513961226854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45971.513961226854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45971.513961226854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45971.513961226854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45971.513961226854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45971.513961226854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45971.513961226854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45971.513961226854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45971.513961226854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45971.513961226854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45971.513961226854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45971.513961226854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45971.513961226854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45971.513961226854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45971.513961226854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45971.513961226854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45971.513961226854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45971.513961226854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45971.513961226854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45971.513961226854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45971.513961226854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45971.513961226854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45971.513961226854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45971.513961226854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45971.513961226854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45971.513961226854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45971.513961226854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45971.513961226854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45971.513961226854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45971.513961226854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45971.513961226854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45971.513961226854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45971.513961226854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45971.513961226854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45971.513961226854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45971.513961226854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45971.513961226854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45971.513961226854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45971.513961226854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45971.513961226854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45971.513961226854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45971.513961226854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45971.513961226854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45971.513961226854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45971.513961226854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45971.513961226854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45971.513961226854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45971.513961226854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45971.513961226854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45971.513961226854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45971.513961226854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45971.513961226854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45971.513961226854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45971.513961226854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45971.513961226854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45971.513961226854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45971.513961226854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45971.513961226854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45971.513961226854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45971.513961226854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45971.513961226854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45971.513961226854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45971.513961226854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45971.513961226854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45971.513961226854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45971.513961226854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45971.513961226854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45971.513961226854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45971.513961226854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45971.513961226854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45971.513961226854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45971.513961226854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45971.513961226854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45971.513961226854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45971.513961226854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45971.513961226854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45971.513961226854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45971.513961226854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45971.513961226854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45971.513961226854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45971.513961226854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45971.513961226854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45971.513961226854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45971.513961226854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45971.513961226854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45971.513961226854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45971.513961226854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45971.513961226854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45971.513961226854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45971.513961226854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45971.513961226854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45971.513961226854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45971.513961226854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45971.513961226854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45971.513961226854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45971.513961226854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45971.513961226854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45971.513961226854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45971.513961226854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45971.513961226854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45971.513961226854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45971.513961226854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45971.513961226854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45971.513961226854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45971.513961226854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45971.513961226854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45971.513961226854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45971.513961226854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45971.513961226854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45971.513961226854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45971.513961226854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45971.513961226854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45971.513961226854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45971.513961226854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45971.513961226854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45971.513961226854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45971.513961226854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45971.513961226854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45971.513961226854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45971.513961226854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45971.513961226854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45971.513961226854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45971.513961226854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45971.513961226854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45971.513961226854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45971.513961226854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45971.513961226854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45971.513961226854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45971.513961226854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45971.513961226854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45971.513961226854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45971.513961226854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45971.513961226854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45971.513961226854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45971.513961226854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45971.513961226854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45971.513961226854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45971.513961226854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45971.513961226854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45971.513961226854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45971.513961226854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45971.513961226854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45971.513961226854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45971.513961226854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45971.513961226854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45971.513961226854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45971.513961226854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45971.513961226854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45971.513961226854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45971.513961226854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45971.513961226854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45971.513961226854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45971.513961226854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45971.513961226854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45971.513961226854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45971.513961226854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45971.513961226854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45971.513961226854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45971.513961226854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45971.513961226854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45971.513961226854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45971.513961226854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45971.513961226854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45971.513961226854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45971.513961226854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45971.513961226854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45971.513961226854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45971.513961226854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45971.513961226854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45971.513961226854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45971.513961226854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45971.513961226854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45971.513961226854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45971.513961226854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45971.513961226854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45971.513961226854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45971.513961226854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45971.513961226854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45971.513961226854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45971.513961226854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45971.513961226854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45971.513961226854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45971.513961226854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45971.513961226854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45971.513961226854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45971.513961226854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45971.513961226854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45971.513961226854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45971.513961226854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45971.513961226854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45971.513961226854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45971.513961226854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45971.513961226854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45971.513961226854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45971.513961226854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45971.513961226854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45971.513961226854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45971.513961226854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45971.513961226854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45971.513961226854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45971.513961226854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45971.513961226854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45971.513961226854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45971.513961226854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45971.513961226854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45971.513961226854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45971.513961226854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45971.513961226854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45971.513961226854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45971.513961226854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45971.513961226854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45971.513961226854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45971.513961226854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45971.513961226854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45971.513961226854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45971.513961226854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45971.513961226854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45971.513961226854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45971.513961226854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45971.513961226854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45971.513961226854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45971.513961226854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45971.513961226854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45971.513961226854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45971.513961226854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45971.513961226854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45971.513961226854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45971.513961226854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45971.513961226854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45971.513961226854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45971.513961226854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45971.513961226854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45971.513961226854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45971.513961226854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45971.513961226854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45971.513961226854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45971.513961226854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45971.513961226854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45971.513961226854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45971.513961226854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45971.513961226854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45971.513961226854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45971.513961226854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45971.513961226854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45971.513961226854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45971.513961226854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45971.513961226854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45971.513961226854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45971.513961226854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45971.513961226854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45971.513961226854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45971.513961226854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45971.513961226854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45971.513961226854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45971.513961226854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45971.513961226854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45971.513961226854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45971.513961226854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45971.513961226854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45971.513961226854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45971.513961226854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45971.513961226854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45971.513961226854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45971.513961226854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45971.513961226854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45971.513961226854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45971.513961226854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45971.513961226854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45971.513961226854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45971.513961226854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45971.513961226854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45971.513961226854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45971.513961226854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45971.513961226854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45971.513961226854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45971.513961226854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45971.513961226854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45971.513961226854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45971.513961226854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45971.513961226854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45971.513961226854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45971.513961226854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45971.513961226854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45971.513961226854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45971.513961226854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45971.513961226854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45971.513961226854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45971.513961226854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45971.513961226854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45971.513961226854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45971.513961226854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45971.513961226854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45971.513961226854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45971.513961226854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45971.513961226854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45971.513961226854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45971.513961226854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45971.513961226854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45971.513961226854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45971.513961226854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45971.513961226854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45971.513961226854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45971.513961226854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45971.513961226854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45971.513961226854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45971.513961226854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45971.513961226854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45971.513961226854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45971.513961226854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45971.513961226854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45971.513961226854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45971.513961226854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45971.513961226854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45971.513961226854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45971.513961226854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45971.513961226854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45971.513961226854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45971.513961226854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45971.513961226854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45971.513961226854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45971.513961226854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45971.513961226854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45971.513961226854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45971.513961226854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45971.513961226854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45971.513961226854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45971.513961226854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45971.513961226854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45971.513961226854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45971.513961226854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45971.513961226854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45971.513961226854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45971.513961226854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45971.513961226854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45971.513961226854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45971.513961226854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45971.513961226854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45971.513961226854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45971.513961226854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45971.513961226854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45971.513961226854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45971.513961226854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45971.513961226854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45971.513961226854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45971.513961226854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45971.513961226854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45971.513961226854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45971.513961226854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45971.513961226854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45971.513961226854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45971.513961226854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45971.513961226854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45971.513961226854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45971.513961226854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45971.513961226854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45971.513961226854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45971.513961226854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45971.513961226854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45971.513961226854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45971.513961226854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45971.513961226854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45971.513961226854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45971.513961226854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45971.513961226854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45971.513961226854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45971.513961226854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45971.513961226854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45971.513961226854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45971.513961226854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45971.513961226854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45971.513961226854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45971.513961226854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45971.513961226854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45971.513961226854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45971.513961226854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45971.513961226854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45971.513961226854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45971.513961226854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45971.513961226854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45971.513961226854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45971.513961226854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45971.513961226854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45971.513961226854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45971.513961226854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45971.513961226854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45971.513961226854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45971.513961226854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45971.513961226854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45971.513961226854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45971.513961226854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45971.513961226854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45971.513961226854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45971.513961226854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45971.513961226854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45971.513961226854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45971.513961226854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45971.513961226854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45971.513961226854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45971.513961226854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45971.513961226854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45971.513961226854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45971.513961226854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45971.513961226854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45971.513961226854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45971.513961226854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45971.513961226854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45971.513961226854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45971.513961226854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45971.513961226854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45971.513961226854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45971.513961226854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45971.513961226854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45971.513961226854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45971.513961226854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45971.513961226854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45971.513961226854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45971.513961226854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45971.513961226854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45971.513961226854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45971.513961226854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45971.513961226854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45971.513961226854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45971.513961226854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45971.513961226854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45971.513961226854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45971.513961226854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45971.513961226854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45971.513961226854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45971.513961226854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45971.513961226854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45971.513961226854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45971.513961226854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45971.513961226854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45971.513961226854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45971.513961226854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45971.513961226854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45971.513961226854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45971.513961226854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45971.513961226854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45971.513961226854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45971.513961226854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45971.513961226854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45971.513961226854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45971.513961226854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45971.513961226854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45971.513961226854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45971.513961226854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45971.513961226854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45971.513961226854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45971.513961226854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45971.513961226854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45971.513961226854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45971.513961226854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45971.513961226854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45971.513961226854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45971.513961226854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45971.513961226854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45971.513961226854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45971.513961226854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45971.513961226854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45971.513961226854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45971.513961226854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45971.513961226854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45971.513961226854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45971.513961226854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45971.513961226854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45971.513961226854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45971.513961226854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45971.513961226854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45971.513961226854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45971.513961226854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45971.513961226854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45971.513961226854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45971.513961226854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45971.513961226854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45971.513961226854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45971.513961226854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45971.513961226854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45971.513961226854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45971.513961226854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45971.513961226854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45971.513961226854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45971.513961226854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45971.513961226854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45971.513961226854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45971.513961226854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45971.513961226854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45971.513961226854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45971.513961226854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45971.513961226854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45971.513961226854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45971.513961226854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45971.513961226854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45971.513961226854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45971.513961226854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45971.513961226854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45971.513961226854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45971.513961226854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45971.513961226854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45971.513961226854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45971.513961226854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45971.513961226854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45971.513961226854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45971.513961226854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45971.513961226854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45971.513961226854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45971.513961226854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45971.513961226854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45971.513961226854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45971.513961226854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45971.513961226854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45971.513961226854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45971.513961226854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45971.513961226854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45971.513961226854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45971.513961226854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45971.513961226854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45971.513961226854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45971.513961226854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45971.513961226854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45971.513961226854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45971.513961226854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45971.513961226854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45971.513961226854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45971.513961226854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45971.513961226854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45971.513961226854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45971.513961226854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45971.513961226854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45971.513961226854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45971.513961226854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45971.513961226854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45971.513961226854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45971.513961226854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45971.513961226854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45971.513961226854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45971.513961226854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45971.513961226854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45971.513961226854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45971.513961226854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45971.513961226854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45971.513961226854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45971.513961226854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45971.513961226854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45971.513961226854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45971.513961226854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45971.513961226854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45971.513961226854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45971.513961226854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45971.513961226854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45971.513961226854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45971.513961226854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45971.513961226854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45971.513961226854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45971.513961226854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45971.513961226854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45971.513961226854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45971.513961226854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45971.513961226854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45971.513961226854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45971.513961226854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45971.513961226854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45971.513961226854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45971.513961226854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45971.513961226854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45971.513961226854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45971.513961226854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45971.513961226854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45971.513961226854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45971.513961226854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45971.513961226854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45971.513961226854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45971.513961226854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45971.513961226854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45971.513961226854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45971.513961226854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45971.513961226854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45971.513961226854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45971.513961226854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45971.513961226854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45971.513961226854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45971.513961226854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45971.513961226854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45971.513961226854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45971.513961226854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45971.513961226854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45971.513961226854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45971.513961226854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45971.513961226854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45971.513961226854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45971.513961226854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45971.513961226854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45971.513961226854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45971.513961226854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45971.513961226854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45971.513961226854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45971.513961226854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45971.513961226854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45971.513961226854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45971.513961226854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45971.513961226854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45971.513961226854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45971.513961226854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45971.513961226854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45971.513961226854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45971.513961226854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45971.513961226854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45971.513961226854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45971.513961226854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45971.513961226854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45971.513961226854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45971.513961226854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45971.513961226854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45971.513961226854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45971.513961226854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45971.513961226854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45971.513961226854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45971.513961226854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45971.513961226854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45971.513961226854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45971.513961226854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45971.513961226854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45971.513961226854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45971.513961226854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45971.513961226854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45971.513961226854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45971.513961226854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45971.513961226854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45971.513961226854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45971.513961226854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45971.513961226854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45971.513961226854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45971.513961226854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45971.513961226854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45971.513961226854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45971.513961226854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45971.513961226854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45971.513961226854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45971.513961226854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45971.513961226854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45971.513961226854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45971.513961226854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45971.513961226854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45971.513961226854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45971.513961226854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45971.513961226854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45971.513961226854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45971.513961226854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45971.513961226854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45971.513961226854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45971.513961226854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45971.513961226854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45971.513961226854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45971.513961226854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45971.513961226854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45971.513961226854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45971.513961226854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45971.513961226854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45971.513961226854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45971.513961226854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45971.513961226854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45971.513961226854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45971.513961226854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45971.513961226854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45971.513961226854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45971.513961226854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45971.513961226854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45971.513961226854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45971.513961226854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45971.513961226854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45971.513961226854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45971.513961226854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45971.513961226854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45971.513961226854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45971.513961226854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45971.513961226854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45971.513961226854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45971.513961226854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45971.513961226854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45971.513961226854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45971.513961226854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45971.513961226854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45971.513961226854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45971.513961226854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45971.513961226854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45971.513961226854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45971.513961226854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45971.513961226854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45971.513961226854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45971.513961226854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45971.513961226854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45971.513961226854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45971.513961226854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45971.513961226854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45971.513961226854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45971.513961226854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45971.513961226854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45971.513961226854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45971.513961226854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45971.513961226854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45971.513961226854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45971.513961226854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45971.513961226854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45971.513961226854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45971.513961226854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45971.513961226854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45971.513961226854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45971.513961226854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45971.513961226854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45971.513961226854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45971.513961226854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45971.513961226854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45971.513961226854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45971.513961226854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45971.513961226854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45971.513961226854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45971.513961226854</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268.03324363425781</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45971.513961226854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45971.513961226854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45971.513961226854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45971.513961226854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45971.513961226854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45971.513961226854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45971.513961226854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45971.513961226854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45971.513961226854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45971.513961226854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45971.513961226854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45971.513961226854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45971.513961226854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45971.513961226854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45971.513961226854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45971.513961226854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45971.513961226854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45971.513961226854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45971.513961226854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45971.513961226854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45971.513961226854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45971.513961226854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45971.513961226854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45971.513961226854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45971.513961226854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45971.513961226854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45971.513961226854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45971.513961226854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45971.513961226854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45971.513961226854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45971.513961226854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45971.513961226854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45971.513961226854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45971.513961226854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45971.513961226854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45971.513961226854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45971.513961226854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45971.513961226854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45971.513961226854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45971.513961226854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45971.513961226854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45971.513961226854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45971.513961226854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45971.513961226854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45971.513961226854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45971.513961226854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45971.513961226854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45971.513961226854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45971.513961226854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45971.513961226854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45971.513961226854</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45971.513961226854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45971.513961226854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45971.513961226854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45971.513961226854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45971.513961226854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45971.513961226854</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45971.513961226854</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79.681901041665697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45.325083912037371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43" ca="1" si="1">IFERROR(NOW()-F4,"")</f>
        <v>22.852850115741603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45971.513961226854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45971.513961226854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45971.513961226854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45971.513961226854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45971.513961226854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45971.513961226854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45971.513961226854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45971.513961226854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45971.513961226854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45971.513961226854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45971.513961226854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45971.513961226854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45971.513961226854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45971.513961226854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45971.513961226854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45971.513961226854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45971.513961226854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45971.513961226854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45971.513961226854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45971.513961226854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45971.513961226854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45971.513961226854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45971.513961226854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45971.513961226854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45971.513961226854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45971.513961226854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45971.513961226854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45971.513961226854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45971.513961226854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45971.513961226854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45971.513961226854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45971.513961226854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45971.513961226854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45971.513961226854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45971.513961226854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45971.513961226854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45971.513961226854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45971.513961226854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45971.513961226854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45971.513961226854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45971.513961226854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45971.513961226854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45971.513961226854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45971.513961226854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45971.513961226854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45971.513961226854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45971.513961226854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45971.513961226854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45971.513961226854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45971.513961226854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45971.513961226854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45971.513961226854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45971.513961226854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45971.513961226854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45971.513961226854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45971.513961226854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45971.513961226854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45971.513961226854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45971.513961226854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45971.513961226854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45971.513961226854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45971.513961226854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45971.513961226854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45971.513961226854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45971.513961226854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45971.513961226854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45971.513961226854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45971.513961226854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45971.513961226854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45971.513961226854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45971.513961226854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45971.513961226854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45971.513961226854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45971.513961226854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45971.513961226854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45971.513961226854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45971.513961226854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45971.513961226854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45971.513961226854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45971.513961226854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45971.513961226854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45971.513961226854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45971.513961226854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45971.513961226854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45971.513961226854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45971.513961226854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45971.513961226854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45971.513961226854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45971.513961226854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45971.513961226854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45971.513961226854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45971.513961226854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45971.513961226854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45971.513961226854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45971.513961226854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45971.513961226854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45971.513961226854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45971.513961226854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45971.513961226854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45971.513961226854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45971.513961226854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45971.513961226854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45971.513961226854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45971.513961226854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45971.513961226854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45971.513961226854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45971.513961226854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45971.513961226854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45971.513961226854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45971.513961226854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45971.513961226854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45971.513961226854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45971.513961226854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45971.513961226854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45971.513961226854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45971.513961226854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45971.513961226854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45971.513961226854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45971.513961226854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45971.513961226854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45971.513961226854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45971.513961226854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45971.513961226854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45971.513961226854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45971.513961226854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45971.513961226854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45971.513961226854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45971.513961226854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45971.513961226854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45971.513961226854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45971.513961226854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45971.513961226854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45971.513961226854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45971.513961226854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45971.513961226854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45971.513961226854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45971.513961226854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45971.513961226854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45971.513961226854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45971.513961226854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45971.513961226854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45971.513961226854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45971.513961226854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45971.513961226854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45971.513961226854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45971.513961226854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45971.513961226854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45971.513961226854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45971.513961226854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45971.513961226854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45971.513961226854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45971.513961226854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45971.513961226854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45971.513961226854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45971.513961226854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45971.513961226854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45971.513961226854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45971.513961226854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45971.513961226854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45971.513961226854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45971.513961226854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45971.513961226854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45971.513961226854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45971.513961226854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45971.513961226854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45971.513961226854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45971.513961226854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45971.513961226854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45971.513961226854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45971.513961226854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45971.513961226854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45971.513961226854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45971.513961226854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45971.513961226854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45971.513961226854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45971.513961226854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45971.513961226854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45971.513961226854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45971.513961226854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45971.513961226854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45971.513961226854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45971.513961226854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45971.513961226854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45971.513961226854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45971.513961226854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45971.513961226854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45971.513961226854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45971.513961226854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45971.513961226854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45971.513961226854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45971.513961226854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45971.513961226854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45971.513961226854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45971.513961226854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45971.513961226854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45971.513961226854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45971.513961226854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45971.513961226854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45971.513961226854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45971.513961226854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45971.513961226854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45971.513961226854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45971.513961226854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45971.513961226854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45971.513961226854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45971.513961226854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45971.513961226854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45971.513961226854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45971.513961226854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45971.513961226854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45971.513961226854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45971.513961226854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45971.513961226854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45971.513961226854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45971.513961226854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45971.513961226854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45971.513961226854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45971.513961226854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45971.513961226854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45971.513961226854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45971.513961226854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45971.513961226854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45971.513961226854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45971.513961226854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45971.513961226854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45971.513961226854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45971.513961226854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45971.513961226854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45971.513961226854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45971.513961226854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45971.513961226854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45971.513961226854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45971.513961226854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45971.513961226854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45971.513961226854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45971.513961226854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45971.513961226854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45971.513961226854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45971.513961226854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45971.513961226854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45971.513961226854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45971.513961226854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45971.513961226854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45971.513961226854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45971.513961226854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45971.513961226854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45971.513961226854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45971.513961226854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45971.513961226854</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45971.513961226854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45971.513961226854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45971.513961226854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45971.513961226854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45971.513961226854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45971.513961226854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45971.513961226854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45971.513961226854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45971.513961226854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45971.513961226854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45971.513961226854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45971.513961226854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45971.513961226854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45971.513961226854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45971.513961226854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45971.513961226854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45971.513961226854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45971.513961226854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45971.513961226854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45971.513961226854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45971.513961226854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45971.513961226854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45971.513961226854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45971.513961226854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45971.513961226854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45971.513961226854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45971.513961226854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45971.513961226854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45971.513961226854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45971.513961226854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45971.513961226854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45971.513961226854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45971.513961226854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45971.513961226854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45971.513961226854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45971.513961226854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45971.513961226854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45971.513961226854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45971.513961226854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45971.513961226854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45971.513961226854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45971.513961226854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45971.513961226854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45971.513961226854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45971.513961226854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45971.513961226854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45971.513961226854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45971.513961226854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45971.513961226854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45971.513961226854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45971.513961226854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45971.513961226854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45971.513961226854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45971.513961226854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45971.513961226854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45971.513961226854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45971.513961226854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45971.513961226854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45971.513961226854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45971.513961226854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45971.513961226854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45971.513961226854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45971.513961226854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45971.513961226854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45971.513961226854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45971.513961226854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45971.513961226854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45971.513961226854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45971.513961226854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45971.513961226854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45971.513961226854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45971.513961226854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45971.513961226854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45971.513961226854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45971.513961226854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45971.513961226854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45971.513961226854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45971.513961226854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45971.513961226854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45971.513961226854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45971.513961226854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45971.513961226854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45971.513961226854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45971.513961226854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45971.513961226854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45971.513961226854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45971.513961226854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45971.513961226854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45971.513961226854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45971.513961226854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45971.513961226854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45971.513961226854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45971.513961226854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45971.513961226854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45971.513961226854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45971.513961226854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45971.513961226854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45971.513961226854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45971.513961226854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45971.513961226854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45971.513961226854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45971.513961226854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45971.513961226854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45971.513961226854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45971.513961226854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45971.513961226854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45971.513961226854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45971.513961226854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45971.513961226854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45971.513961226854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45971.513961226854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45971.513961226854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45971.513961226854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45971.513961226854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45971.513961226854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45971.513961226854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45971.513961226854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45971.513961226854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45971.513961226854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45971.513961226854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45971.513961226854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45971.513961226854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45971.513961226854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45971.513961226854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45971.513961226854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45971.513961226854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45971.513961226854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45971.513961226854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45971.513961226854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45971.513961226854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45971.513961226854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45971.513961226854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45971.513961226854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45971.513961226854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45971.513961226854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45971.513961226854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45971.513961226854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45971.513961226854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45971.513961226854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45971.513961226854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45971.513961226854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45971.513961226854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45971.513961226854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45971.513961226854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45971.513961226854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45971.513961226854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45971.513961226854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45971.513961226854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45971.513961226854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45971.513961226854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45971.513961226854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45971.513961226854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45971.513961226854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45971.513961226854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45971.513961226854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45971.513961226854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45971.513961226854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45971.513961226854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45971.513961226854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45971.513961226854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45971.513961226854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45971.513961226854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45971.513961226854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45971.513961226854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45971.513961226854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45971.513961226854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45971.513961226854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45971.513961226854</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