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46" documentId="120_S{2AC9BD13-BADA-5192-A53E-5A8FF88502F6}" xr6:coauthVersionLast="47" xr6:coauthVersionMax="47" xr10:uidLastSave="{2D916F13-E00D-4E39-9B4D-949780075610}"/>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<sst xmlns="http://schemas.openxmlformats.org/spreadsheetml/2006/main" count="180302" uniqueCount="39134">
  <si>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</si>
  <si>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</si>
  <si>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</si>
  <si>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</si>
  <si>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</si>
  <si>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</si>
  <si>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</si>
  <si>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</si>
  <si>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</si>
  <si>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</si>
  <si>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</si>
  <si>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</si>
  <si>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</si>
  <si>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</si>
  <si>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</si>
  <si>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</si>
  <si>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</si>
  <si>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</si>
  <si>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</si>
  <si>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</si>
  <si>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</si>
  <si>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</si>
  <si>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</si>
  <si>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</si>
  <si>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</si>
  <si>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</si>
  <si>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</si>
  <si>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</si>
  <si>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</si>
  <si>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</si>
  <si>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</si>
  <si>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</si>
  <si>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</si>
  <si>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</si>
  <si>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</si>
  <si>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</si>
  <si>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</si>
  <si>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</si>
  <si>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</si>
  <si>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</si>
  <si>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</si>
  <si>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</si>
  <si>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</si>
  <si>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</si>
  <si>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</si>
  <si>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</si>
  <si>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</si>
  <si>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</si>
  <si>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</si>
  <si>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</si>
  <si>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</si>
  <si>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</si>
  <si>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</si>
  <si>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</si>
  <si>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</si>
  <si>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</si>
  <si>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</si>
  <si>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</si>
  <si>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</si>
  <si>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</si>
  <si>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</si>
  <si>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</si>
  <si>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</si>
  <si>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</si>
  <si>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</si>
  <si>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</si>
  <si>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</si>
  <si>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</si>
  <si>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</si>
  <si>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</si>
  <si>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</si>
  <si>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</si>
  <si>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</si>
  <si>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</si>
  <si>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</si>
  <si>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</si>
  <si>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</si>
  <si>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</si>
  <si>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</si>
  <si>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</si>
  <si>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</si>
  <si>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</si>
  <si>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</si>
  <si>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</si>
  <si>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</si>
  <si>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</si>
  <si>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</si>
  <si>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</si>
  <si>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</si>
  <si>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</si>
  <si>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</si>
  <si>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</si>
  <si>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</si>
  <si>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</si>
  <si>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</si>
  <si>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</si>
  <si>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</si>
  <si>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</si>
  <si>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</si>
  <si>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</si>
  <si>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</si>
  <si>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</si>
  <si>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</si>
  <si>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</si>
  <si>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</si>
  <si>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</si>
  <si>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</si>
  <si>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</si>
  <si>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</si>
  <si>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</si>
  <si>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</si>
  <si>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</si>
  <si>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</si>
  <si>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</si>
  <si>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</si>
  <si>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</si>
  <si>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</si>
  <si>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</si>
  <si>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</si>
  <si>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</si>
  <si>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</si>
  <si>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</si>
  <si>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</si>
  <si>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</si>
  <si>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</si>
  <si>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</si>
  <si>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</si>
  <si>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</si>
  <si>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</si>
  <si>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</si>
  <si>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</si>
  <si>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</si>
  <si>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</si>
  <si>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</si>
  <si>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</si>
  <si>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</si>
  <si>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</si>
  <si>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</si>
  <si>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</si>
  <si>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</si>
  <si>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</si>
  <si>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</si>
  <si>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</si>
  <si>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</si>
  <si>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</si>
  <si>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</si>
  <si>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</si>
  <si>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</si>
  <si>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</si>
  <si>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</si>
  <si>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</si>
  <si>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</si>
  <si>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</si>
  <si>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</si>
  <si>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</si>
  <si>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</si>
  <si>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</si>
  <si>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</si>
  <si>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</si>
  <si>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</si>
  <si>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</si>
  <si>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</si>
  <si>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</si>
  <si>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</si>
  <si>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</si>
  <si>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</si>
  <si>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</si>
  <si>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</si>
  <si>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</si>
  <si>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</si>
  <si>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</si>
  <si>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</si>
  <si>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</si>
  <si>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</si>
  <si>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</si>
  <si>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</si>
  <si>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</si>
  <si>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</si>
  <si>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</si>
  <si>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</si>
  <si>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</si>
  <si>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</si>
  <si>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</si>
  <si>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</si>
  <si>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</si>
  <si>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</si>
  <si>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</si>
  <si>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</si>
  <si>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</si>
  <si>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</si>
  <si>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</si>
  <si>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</si>
  <si>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</si>
  <si>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</si>
  <si>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</si>
  <si>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</si>
  <si>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</si>
  <si>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</si>
  <si>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</si>
  <si>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</si>
  <si>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</si>
  <si>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</si>
  <si>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</si>
  <si>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</si>
  <si>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</si>
  <si>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</si>
  <si>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</si>
  <si>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</si>
  <si>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</si>
  <si>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</si>
  <si>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</si>
  <si>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</si>
  <si>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</si>
  <si>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</si>
  <si>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</si>
  <si>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</si>
  <si>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</si>
  <si>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</si>
  <si>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</si>
  <si>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</si>
  <si>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</si>
  <si>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</si>
  <si>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</si>
  <si>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</si>
  <si>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</si>
  <si>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</si>
  <si>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</si>
  <si>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</si>
  <si>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</si>
  <si>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</si>
  <si>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</si>
  <si>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</si>
  <si>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</si>
  <si>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</si>
  <si>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</si>
  <si>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</si>
  <si>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</si>
  <si>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</si>
  <si>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</si>
  <si>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</si>
  <si>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</si>
  <si>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</si>
  <si>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</si>
  <si>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</si>
  <si>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</si>
  <si>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</si>
  <si>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</si>
  <si>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</si>
  <si>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</si>
  <si>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</si>
  <si>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</si>
  <si>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</si>
  <si>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</si>
  <si>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</si>
  <si>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</si>
  <si>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</si>
  <si>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</si>
  <si>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</si>
  <si>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</si>
  <si>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</si>
  <si>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</si>
  <si>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</si>
  <si>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</si>
  <si>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</si>
  <si>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</si>
  <si>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</si>
  <si>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</si>
  <si>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</si>
  <si>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</si>
  <si>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</si>
  <si>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</si>
  <si>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</si>
  <si>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</si>
  <si>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</si>
  <si>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</si>
  <si>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</si>
  <si>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</si>
  <si>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</si>
  <si>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</si>
  <si>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</si>
  <si>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</si>
  <si>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</si>
  <si>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</si>
  <si>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</si>
  <si>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</si>
  <si>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</si>
  <si>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</si>
  <si>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</si>
  <si>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</si>
  <si>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</si>
  <si>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</si>
  <si>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</si>
  <si>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</si>
  <si>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</si>
  <si>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</si>
  <si>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</si>
  <si>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</si>
  <si>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</si>
  <si>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</si>
  <si>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</si>
  <si>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</si>
  <si>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</si>
  <si>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</si>
  <si>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</si>
  <si>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</si>
  <si>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</si>
  <si>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</si>
  <si>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</si>
  <si>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</si>
  <si>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</si>
  <si>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</si>
  <si>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</si>
  <si>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</si>
  <si>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</si>
  <si>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</si>
  <si>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</si>
  <si>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</si>
  <si>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</si>
  <si>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</si>
  <si>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</si>
  <si>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</si>
  <si>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</si>
  <si>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</si>
  <si>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</si>
  <si>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</si>
  <si>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</si>
  <si>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</si>
  <si>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</si>
  <si>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</si>
  <si>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</si>
  <si>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</si>
  <si>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</si>
  <si>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</si>
  <si>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</si>
  <si>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</si>
  <si>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</si>
  <si>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</si>
  <si>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</si>
  <si>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</si>
  <si>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</si>
  <si>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</si>
  <si>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</si>
  <si>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</si>
  <si>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</si>
  <si>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</si>
  <si>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</si>
  <si>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</si>
  <si>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</si>
  <si>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</si>
  <si>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</si>
  <si>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</si>
  <si>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</si>
  <si>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</si>
  <si>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</si>
  <si>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</si>
  <si>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</si>
  <si>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</si>
  <si>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</si>
  <si>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</si>
  <si>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</si>
  <si>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</si>
  <si>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</si>
  <si>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</si>
  <si>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</si>
  <si>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</si>
  <si>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</si>
  <si>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</si>
  <si>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</si>
  <si>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</si>
  <si>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</si>
  <si>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</si>
  <si>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</si>
  <si>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</si>
  <si>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</si>
  <si>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</si>
  <si>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</si>
  <si>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</si>
  <si>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</si>
  <si>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</si>
  <si>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</si>
  <si>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</si>
  <si>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</si>
  <si>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</si>
  <si>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</si>
  <si>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</si>
  <si>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</si>
  <si>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</si>
  <si>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</si>
  <si>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</si>
  <si>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</si>
  <si>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</si>
  <si>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</si>
  <si>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</si>
  <si>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</si>
  <si>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</si>
  <si>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</si>
  <si>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</si>
  <si>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</si>
  <si>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</si>
  <si>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</si>
  <si>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</si>
  <si>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</si>
  <si>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</si>
  <si>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</si>
  <si>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</si>
  <si>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</si>
  <si>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</si>
  <si>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</si>
  <si>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</si>
  <si>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</si>
  <si>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</si>
  <si>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</si>
  <si>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</si>
  <si>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</si>
  <si>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</si>
  <si>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</si>
  <si>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</si>
  <si>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</si>
  <si>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</si>
  <si>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</si>
  <si>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</si>
  <si>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</si>
  <si>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</si>
  <si>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</si>
  <si>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</si>
  <si>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</si>
  <si>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</si>
  <si>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</si>
  <si>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</si>
  <si>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</si>
  <si>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</si>
  <si>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</si>
  <si>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</si>
  <si>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</si>
  <si>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</si>
  <si>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</si>
  <si>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</si>
  <si>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</si>
  <si>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</si>
  <si>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</si>
  <si>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</si>
  <si>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</si>
  <si>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</si>
  <si>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</si>
  <si>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</si>
  <si>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</si>
  <si>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</si>
  <si>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</si>
  <si>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</si>
  <si>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</si>
  <si>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</si>
  <si>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</si>
  <si>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</si>
  <si>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</si>
  <si>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</si>
  <si>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</si>
  <si>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</si>
  <si>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</si>
  <si>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</si>
  <si>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</si>
  <si>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</si>
  <si>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</si>
  <si>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</si>
  <si>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</si>
  <si>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</si>
  <si>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</si>
  <si>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</si>
  <si>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</si>
  <si>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</si>
  <si>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</si>
  <si>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</si>
  <si>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</si>
  <si>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</si>
  <si>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</si>
  <si>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</si>
  <si>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</si>
  <si>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</si>
  <si>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</si>
  <si>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</si>
  <si>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</si>
  <si>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</si>
  <si>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</si>
  <si>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</si>
  <si>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</si>
  <si>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</si>
  <si>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</si>
  <si>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</si>
  <si>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</si>
  <si>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</si>
  <si>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</si>
  <si>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</si>
  <si>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</si>
  <si>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</si>
  <si>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</si>
  <si>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</si>
  <si>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</si>
  <si>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</si>
  <si>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</si>
  <si>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</si>
  <si>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</si>
  <si>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</si>
  <si>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</si>
  <si>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</si>
  <si>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</si>
  <si>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</si>
  <si>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</si>
  <si>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</si>
  <si>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</si>
  <si>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</si>
  <si>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</si>
  <si>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</si>
  <si>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</si>
  <si>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</si>
  <si>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</si>
  <si>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</si>
  <si>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</si>
  <si>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</si>
  <si>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</si>
  <si>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</si>
  <si>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</si>
  <si>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</si>
  <si>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</si>
  <si>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</si>
  <si>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</si>
  <si>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</si>
  <si>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</si>
  <si>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</si>
  <si>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</si>
  <si>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</si>
  <si>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</si>
  <si>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</si>
  <si>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</si>
  <si>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</si>
  <si>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</si>
  <si>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</si>
  <si>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</si>
  <si>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</si>
  <si>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</si>
  <si>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</si>
  <si>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</si>
  <si>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</si>
  <si>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</si>
  <si>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</si>
  <si>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</si>
  <si>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</si>
  <si>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</si>
  <si>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</si>
  <si>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</si>
  <si>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</si>
  <si>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</si>
  <si>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</si>
  <si>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</si>
  <si>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</si>
  <si>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</si>
  <si>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</si>
  <si>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</si>
  <si>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</si>
  <si>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</si>
  <si>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</si>
  <si>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</si>
  <si>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</si>
  <si>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</si>
  <si>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</si>
  <si>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</si>
  <si>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</si>
  <si>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</si>
  <si>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</si>
  <si>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</si>
  <si>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</si>
  <si>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</si>
  <si>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</si>
  <si>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</si>
  <si>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</si>
  <si>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</si>
  <si>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</si>
  <si>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</si>
  <si>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</si>
  <si>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</si>
  <si>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</si>
  <si>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</si>
  <si>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</si>
  <si>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</si>
  <si>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</si>
  <si>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</si>
  <si>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</si>
  <si>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</si>
  <si>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</si>
  <si>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</si>
  <si>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</si>
  <si>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</si>
  <si>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</si>
  <si>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</si>
  <si>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</si>
  <si>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</si>
  <si>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</si>
  <si>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</si>
  <si>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</si>
  <si>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</si>
  <si>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</si>
  <si>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</si>
  <si>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</si>
  <si>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</si>
  <si>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</si>
  <si>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</si>
  <si>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</si>
  <si>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</si>
  <si>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</si>
  <si>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</si>
  <si>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</si>
  <si>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</si>
  <si>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</si>
  <si>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</si>
  <si>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</si>
  <si>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</si>
  <si>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</si>
  <si>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</si>
  <si>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</si>
  <si>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</si>
  <si>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</si>
  <si>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</si>
  <si>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</si>
  <si>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</si>
  <si>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</si>
  <si>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</si>
  <si>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</si>
  <si>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</si>
  <si>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</si>
  <si>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</si>
  <si>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</si>
  <si>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</si>
  <si>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</si>
  <si>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</si>
  <si>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</si>
  <si>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</si>
  <si>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</si>
  <si>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</si>
  <si>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</si>
  <si>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</si>
  <si>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</si>
  <si>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</si>
  <si>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</si>
  <si>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</si>
  <si>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</si>
  <si>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</si>
  <si>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</si>
  <si>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</si>
  <si>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</si>
  <si>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</si>
  <si>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</si>
  <si>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</si>
  <si>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</si>
  <si>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</si>
  <si>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</si>
  <si>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</si>
  <si>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</si>
  <si>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</si>
  <si>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</si>
  <si>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</si>
  <si>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</si>
  <si>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</si>
  <si>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</si>
  <si>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</si>
  <si>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</si>
  <si>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</si>
  <si>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</si>
  <si>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</si>
  <si>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</si>
  <si>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</si>
  <si>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</si>
  <si>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</si>
  <si>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</si>
  <si>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</si>
  <si>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</si>
  <si>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</si>
  <si>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</si>
  <si>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</si>
  <si>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</si>
  <si>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</si>
  <si>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</si>
  <si>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</si>
  <si>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</si>
  <si>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</si>
  <si>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</si>
  <si>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</si>
  <si>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</si>
  <si>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</si>
  <si>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</si>
  <si>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</si>
  <si>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</si>
  <si>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</si>
  <si>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</si>
  <si>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</si>
  <si>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</si>
  <si>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</si>
  <si>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</si>
  <si>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</si>
  <si>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</si>
  <si>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</si>
  <si>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</si>
  <si>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</si>
  <si>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</si>
  <si>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</si>
  <si>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</si>
  <si>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</si>
  <si>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</si>
  <si>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</si>
  <si>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</si>
  <si>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</si>
  <si>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</si>
  <si>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</si>
  <si>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</si>
  <si>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</si>
  <si>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</si>
  <si>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</si>
  <si>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</si>
  <si>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</si>
  <si>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</si>
  <si>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</si>
  <si>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</si>
  <si>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</si>
  <si>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</si>
  <si>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</si>
  <si>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</si>
  <si>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</si>
  <si>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</si>
  <si>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</si>
  <si>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</si>
  <si>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</si>
  <si>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</si>
  <si>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</si>
  <si>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</si>
  <si>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</si>
  <si>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</si>
  <si>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</si>
  <si>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</si>
  <si>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</si>
  <si>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</si>
  <si>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</si>
  <si>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</si>
  <si>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</si>
  <si>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</si>
  <si>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</si>
  <si>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</si>
  <si>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</si>
  <si>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</si>
  <si>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</si>
  <si>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</si>
  <si>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</si>
  <si>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</si>
  <si>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</si>
  <si>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</si>
  <si>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</si>
  <si>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</si>
  <si>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</si>
  <si>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</si>
  <si>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</si>
  <si>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</si>
  <si>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</si>
  <si>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</si>
  <si>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</si>
  <si>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</si>
  <si>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</si>
  <si>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</si>
  <si>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</si>
  <si>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</si>
  <si>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</si>
  <si>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</si>
  <si>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</si>
  <si>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</si>
  <si>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</si>
  <si>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</si>
  <si>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</si>
  <si>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</si>
  <si>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</si>
  <si>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</si>
  <si>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</si>
  <si>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</si>
  <si>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</si>
  <si>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</si>
  <si>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</si>
  <si>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</si>
  <si>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</si>
  <si>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</si>
  <si>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</si>
  <si>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</si>
  <si>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</si>
  <si>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</si>
  <si>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</si>
  <si>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</si>
  <si>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</si>
  <si>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</si>
  <si>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</si>
  <si>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</si>
  <si>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</si>
  <si>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</si>
  <si>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</si>
  <si>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</si>
  <si>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</si>
  <si>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</si>
  <si>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</si>
  <si>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</si>
  <si>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</si>
  <si>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</si>
  <si>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</si>
  <si>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</si>
  <si>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</si>
  <si>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</si>
  <si>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</si>
  <si>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</si>
  <si>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</si>
  <si>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</si>
  <si>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</si>
  <si>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</si>
  <si>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</si>
  <si>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</si>
  <si>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</si>
  <si>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</si>
  <si>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</si>
  <si>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</si>
  <si>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</si>
  <si>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</si>
  <si>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</si>
  <si>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</si>
  <si>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</si>
  <si>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</si>
  <si>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</si>
  <si>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</si>
  <si>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</si>
  <si>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</si>
  <si>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</si>
  <si>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</si>
  <si>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</si>
  <si>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</si>
  <si>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</si>
  <si>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</si>
  <si>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</si>
  <si>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</si>
  <si>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</si>
  <si>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</si>
  <si>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</si>
  <si>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</si>
  <si>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</si>
  <si>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</si>
  <si>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</si>
  <si>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</si>
  <si>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</si>
  <si>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</si>
  <si>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</si>
  <si>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</si>
  <si>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</si>
  <si>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</si>
  <si>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</si>
  <si>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</si>
  <si>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</si>
  <si>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</si>
  <si>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</si>
  <si>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</si>
  <si>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</si>
  <si>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</si>
  <si>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</si>
  <si>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</si>
  <si>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</si>
  <si>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</si>
  <si>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</si>
  <si>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</si>
  <si>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</si>
  <si>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</si>
  <si>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</si>
  <si>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</si>
  <si>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</si>
  <si>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</si>
  <si>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</si>
  <si>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</si>
  <si>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</si>
  <si>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</si>
  <si>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</si>
  <si>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</si>
  <si>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</si>
  <si>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</si>
  <si>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</si>
  <si>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</si>
  <si>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</si>
  <si>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</si>
  <si>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</si>
  <si>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</si>
  <si>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</si>
  <si>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</si>
  <si>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</si>
  <si>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</si>
  <si>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</si>
  <si>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</si>
  <si>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</si>
  <si>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</si>
  <si>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</si>
  <si>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</si>
  <si>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</si>
  <si>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</si>
  <si>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</si>
  <si>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</si>
  <si>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</si>
  <si>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</si>
  <si>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</si>
  <si>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</si>
  <si>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</si>
  <si>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</si>
  <si>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</si>
  <si>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</si>
  <si>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</si>
  <si>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</si>
  <si>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</si>
  <si>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</si>
  <si>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</si>
  <si>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</si>
  <si>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</si>
  <si>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</si>
  <si>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</si>
  <si>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</si>
  <si>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</si>
  <si>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</si>
  <si>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</si>
  <si>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</si>
  <si>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</si>
  <si>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</si>
  <si>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</si>
  <si>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</si>
  <si>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</si>
  <si>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</si>
  <si>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</si>
  <si>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</si>
  <si>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</si>
  <si>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</si>
  <si>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</si>
  <si>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</si>
  <si>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</si>
  <si>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</si>
  <si>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</si>
  <si>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</si>
  <si>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</si>
  <si>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</si>
  <si>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</si>
  <si>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</si>
  <si>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</si>
  <si>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</si>
  <si>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</si>
  <si>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</si>
  <si>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</si>
  <si>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</si>
  <si>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</si>
  <si>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</si>
  <si>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</si>
  <si>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</si>
  <si>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</si>
  <si>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</si>
  <si>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</si>
  <si>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</si>
  <si>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</si>
  <si>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</si>
  <si>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</si>
  <si>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</si>
  <si>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</si>
  <si>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</si>
  <si>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</si>
  <si>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</si>
  <si>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</si>
  <si>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</si>
  <si>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</si>
  <si>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</si>
  <si>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</si>
  <si>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</si>
  <si>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</si>
  <si>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</si>
  <si>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</si>
  <si>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</si>
  <si>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</si>
  <si>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</si>
  <si>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</si>
  <si>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</si>
  <si>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</si>
  <si>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</si>
  <si>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</si>
  <si>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</si>
  <si>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</si>
  <si>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</si>
  <si>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</si>
  <si>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</si>
  <si>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</si>
  <si>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</si>
  <si>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</si>
  <si>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</si>
  <si>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</si>
  <si>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</si>
  <si>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</si>
  <si>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</si>
  <si>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</si>
  <si>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</si>
  <si>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</si>
  <si>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</si>
  <si>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</si>
  <si>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</si>
  <si>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</si>
  <si>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</si>
  <si>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</si>
  <si>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</si>
  <si>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</si>
  <si>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</si>
  <si>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</si>
  <si>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</si>
  <si>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</si>
  <si>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</si>
  <si>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</si>
  <si>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</si>
  <si>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</si>
  <si>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</si>
  <si>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</si>
  <si>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</si>
  <si>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</si>
  <si>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</si>
  <si>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</si>
  <si>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</si>
  <si>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</si>
  <si>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</si>
  <si>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</si>
  <si>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</si>
  <si>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</si>
  <si>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</si>
  <si>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</si>
  <si>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</si>
  <si>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</si>
  <si>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</si>
  <si>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</si>
  <si>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</si>
  <si>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</si>
  <si>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</si>
  <si>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</si>
  <si>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</si>
  <si>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</si>
  <si>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</si>
  <si>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</si>
  <si>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</si>
  <si>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</si>
  <si>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</si>
  <si>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</si>
  <si>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</si>
  <si>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</si>
  <si>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</si>
  <si>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</si>
  <si>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</si>
  <si>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</si>
  <si>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</si>
  <si>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</si>
  <si>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</si>
  <si>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</si>
  <si>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</si>
  <si>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</si>
  <si>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</si>
  <si>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</si>
  <si>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</si>
  <si>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</si>
  <si>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</si>
  <si>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</si>
  <si>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</si>
  <si>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</si>
  <si>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</si>
  <si>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</si>
  <si>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</si>
  <si>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</si>
  <si>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</si>
  <si>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</si>
  <si>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</si>
  <si>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</si>
  <si>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</si>
  <si>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</si>
  <si>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</si>
  <si>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</si>
  <si>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</si>
  <si>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</si>
  <si>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</si>
  <si>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</si>
  <si>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</si>
  <si>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</si>
  <si>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</si>
  <si>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</si>
  <si>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</si>
  <si>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</si>
  <si>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</si>
  <si>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</si>
  <si>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</si>
  <si>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</si>
  <si>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</si>
  <si>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</si>
  <si>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</si>
  <si>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</si>
  <si>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</si>
  <si>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</si>
  <si>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</si>
  <si>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</si>
  <si>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</si>
  <si>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</si>
  <si>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</si>
  <si>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</si>
  <si>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</si>
  <si>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</si>
  <si>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</si>
  <si>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</si>
  <si>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</si>
  <si>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</si>
  <si>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</si>
  <si>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</si>
  <si>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</si>
  <si>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</si>
  <si>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</si>
  <si>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</si>
  <si>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</si>
  <si>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</si>
  <si>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</si>
  <si>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</si>
  <si>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</si>
  <si>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</si>
  <si>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</si>
  <si>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</si>
  <si>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</si>
  <si>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</si>
  <si>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</si>
  <si>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</si>
  <si>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</si>
  <si>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</si>
  <si>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</si>
  <si>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</si>
  <si>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</si>
  <si>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</si>
  <si>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</si>
  <si>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</si>
  <si>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</si>
  <si>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</si>
  <si>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</si>
  <si>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</si>
  <si>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</si>
  <si>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</si>
  <si>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</si>
  <si>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</si>
  <si>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</si>
  <si>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</si>
  <si>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</si>
  <si>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</si>
  <si>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</si>
  <si>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</si>
  <si>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</si>
  <si>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</si>
  <si>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</si>
  <si>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</si>
  <si>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</si>
  <si>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</si>
  <si>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</si>
  <si>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</si>
  <si>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</si>
  <si>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</si>
  <si>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</si>
  <si>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</si>
  <si>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</si>
  <si>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</si>
  <si>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</si>
  <si>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</si>
  <si>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</si>
  <si>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</si>
  <si>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</si>
  <si>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</si>
  <si>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</si>
  <si>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</si>
  <si>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</si>
  <si>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</si>
  <si>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</si>
  <si>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</si>
  <si>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</si>
  <si>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</si>
  <si>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</si>
  <si>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</si>
  <si>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</si>
  <si>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</si>
  <si>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</si>
  <si>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</si>
  <si>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</si>
  <si>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</si>
  <si>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</si>
  <si>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</si>
  <si>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</si>
  <si>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</si>
  <si>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</si>
  <si>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</si>
  <si>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</si>
  <si>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</si>
  <si>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</si>
  <si>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</si>
  <si>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</si>
  <si>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</si>
  <si>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</si>
  <si>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</si>
  <si>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</si>
  <si>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</si>
  <si>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</si>
  <si>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</si>
  <si>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</si>
  <si>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</si>
  <si>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</si>
  <si>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</si>
  <si>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</si>
  <si>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</si>
  <si>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</si>
  <si>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</si>
  <si>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</si>
  <si>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</si>
  <si>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</si>
  <si>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</si>
  <si>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</si>
  <si>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</si>
  <si>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</si>
  <si>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</si>
  <si>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</si>
  <si>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</si>
  <si>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</si>
  <si>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</si>
  <si>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</si>
  <si>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</si>
  <si>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</si>
  <si>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</si>
  <si>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</si>
  <si>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</si>
  <si>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</si>
  <si>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</si>
  <si>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</si>
  <si>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</si>
  <si>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</si>
  <si>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</si>
  <si>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</si>
  <si>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</si>
  <si>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</si>
  <si>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</si>
  <si>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</si>
  <si>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</si>
  <si>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</si>
  <si>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</si>
  <si>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</si>
  <si>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</si>
  <si>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</si>
  <si>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</si>
  <si>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</si>
  <si>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</si>
  <si>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</si>
  <si>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</si>
  <si>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</si>
  <si>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</si>
  <si>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</si>
  <si>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</si>
  <si>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</si>
  <si>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</si>
  <si>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</si>
  <si>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</si>
  <si>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</si>
  <si>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</si>
  <si>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</si>
  <si>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</si>
  <si>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</si>
  <si>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</si>
  <si>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</si>
  <si>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</si>
  <si>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</si>
  <si>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</si>
  <si>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</si>
  <si>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</si>
  <si>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</si>
  <si>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</si>
  <si>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</si>
  <si>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</si>
  <si>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</si>
  <si>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</si>
  <si>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</si>
  <si>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</si>
  <si>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</si>
  <si>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</si>
  <si>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</si>
  <si>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</si>
  <si>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</si>
  <si>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</si>
  <si>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</si>
  <si>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</si>
  <si>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</si>
  <si>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</si>
  <si>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</si>
  <si>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</si>
  <si>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</si>
  <si>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</si>
  <si>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</si>
  <si>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</si>
  <si>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</si>
  <si>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</si>
  <si>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</si>
  <si>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</si>
  <si>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</si>
  <si>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</si>
  <si>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</si>
  <si>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</si>
  <si>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</si>
  <si>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</si>
  <si>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</si>
  <si>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</si>
  <si>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</si>
  <si>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</si>
  <si>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</si>
  <si>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</si>
  <si>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</si>
  <si>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</si>
  <si>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</si>
  <si>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</si>
  <si>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</si>
  <si>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</si>
  <si>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</si>
  <si>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</si>
  <si>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</si>
  <si>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</si>
  <si>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</si>
  <si>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</si>
  <si>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</si>
  <si>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</si>
  <si>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</si>
  <si>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</si>
  <si>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</si>
  <si>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</si>
  <si>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</si>
  <si>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</si>
  <si>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</si>
  <si>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</si>
  <si>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</si>
  <si>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</si>
  <si>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</si>
  <si>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</si>
  <si>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</si>
  <si>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</si>
  <si>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</si>
  <si>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</si>
  <si>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</si>
  <si>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</si>
  <si>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</si>
  <si>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</si>
  <si>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</si>
  <si>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</si>
  <si>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</si>
  <si>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</si>
  <si>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</si>
  <si>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</si>
  <si>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</si>
  <si>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</si>
  <si>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</si>
  <si>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</si>
  <si>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</si>
  <si>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</si>
  <si>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</si>
  <si>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</si>
  <si>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</si>
  <si>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</si>
  <si>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</si>
  <si>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</si>
  <si>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</si>
  <si>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</si>
  <si>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</si>
  <si>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</si>
  <si>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</si>
  <si>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</si>
  <si>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</si>
  <si>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</si>
  <si>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</si>
  <si>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</si>
  <si>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</si>
  <si>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</si>
  <si>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</si>
  <si>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</si>
  <si>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</si>
  <si>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</si>
  <si>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</si>
  <si>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</si>
  <si>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</si>
  <si>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</si>
  <si>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</si>
  <si>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</si>
  <si>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</si>
  <si>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</si>
  <si>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</si>
  <si>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</si>
  <si>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</si>
  <si>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</si>
  <si>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</si>
  <si>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</si>
  <si>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</si>
  <si>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</si>
  <si>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</si>
  <si>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</si>
  <si>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</si>
  <si>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</si>
  <si>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</si>
  <si>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</si>
  <si>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</si>
  <si>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</si>
  <si>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</si>
  <si>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</si>
  <si>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</si>
  <si>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</si>
  <si>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</si>
  <si>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</si>
  <si>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</si>
  <si>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</si>
  <si>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</si>
  <si>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</si>
  <si>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</si>
  <si>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</si>
  <si>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</si>
  <si>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</si>
  <si>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</si>
  <si>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</si>
  <si>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</si>
  <si>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</si>
  <si>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</si>
  <si>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</si>
  <si>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</si>
  <si>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</si>
  <si>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</si>
  <si>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</si>
  <si>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</si>
  <si>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</si>
  <si>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</si>
  <si>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</si>
  <si>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</si>
  <si>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</si>
  <si>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</si>
  <si>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</si>
  <si>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</si>
  <si>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</si>
  <si>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</si>
  <si>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</si>
  <si>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</si>
  <si>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</si>
  <si>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</si>
  <si>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</si>
  <si>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</si>
  <si>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</si>
  <si>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</si>
  <si>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</si>
  <si>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</si>
  <si>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</si>
  <si>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</si>
  <si>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</si>
  <si>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</si>
  <si>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</si>
  <si>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</si>
  <si>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</si>
  <si>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</si>
  <si>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</si>
  <si>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</si>
  <si>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</si>
  <si>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</si>
  <si>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</si>
  <si>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</si>
  <si>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</si>
  <si>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</si>
  <si>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</si>
  <si>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</si>
  <si>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</si>
  <si>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</si>
  <si>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</si>
  <si>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</si>
  <si>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</si>
  <si>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</si>
  <si>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</si>
  <si>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</si>
  <si>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</si>
  <si>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</si>
  <si>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</si>
  <si>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</si>
  <si>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</si>
  <si>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</si>
  <si>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</si>
  <si>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</si>
  <si>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</si>
  <si>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</si>
  <si>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</si>
  <si>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</si>
  <si>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</si>
  <si>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</si>
  <si>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</si>
  <si>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</si>
  <si>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</si>
  <si>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</si>
  <si>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</si>
  <si>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</si>
  <si>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</si>
  <si>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</si>
  <si>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</si>
  <si>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</si>
  <si>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</si>
  <si>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</si>
  <si>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</si>
  <si>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</si>
  <si>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</si>
  <si>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</si>
  <si>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</si>
  <si>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</si>
  <si>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</si>
  <si>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</si>
  <si>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</si>
  <si>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</si>
  <si>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</si>
  <si>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</si>
  <si>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</si>
  <si>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</si>
  <si>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</si>
  <si>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</si>
  <si>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</si>
  <si>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</si>
  <si>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</si>
  <si>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</si>
  <si>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</si>
  <si>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</si>
  <si>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</si>
  <si>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</si>
  <si>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</si>
  <si>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</si>
  <si>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</si>
  <si>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</si>
  <si>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</si>
  <si>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</si>
  <si>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</si>
  <si>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</si>
  <si>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</si>
  <si>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</si>
  <si>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</si>
  <si>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</si>
  <si>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</si>
  <si>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</si>
  <si>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</si>
  <si>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</si>
  <si>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</si>
  <si>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</si>
  <si>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</si>
  <si>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</si>
  <si>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</si>
  <si>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</si>
  <si>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</si>
  <si>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</si>
  <si>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</si>
  <si>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</si>
  <si>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</si>
  <si>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</si>
  <si>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</si>
  <si>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</si>
  <si>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</si>
  <si>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</si>
  <si>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</si>
  <si>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</si>
  <si>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</si>
  <si>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</si>
  <si>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</si>
  <si>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</si>
  <si>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</si>
  <si>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</si>
  <si>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</si>
  <si>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</si>
  <si>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</si>
  <si>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</si>
  <si>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</si>
  <si>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</si>
  <si>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</si>
  <si>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</si>
  <si>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</si>
  <si>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</si>
  <si>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</si>
  <si>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</si>
  <si>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</si>
  <si>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</si>
  <si>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</si>
  <si>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</si>
  <si>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</si>
  <si>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</si>
  <si>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</si>
  <si>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</si>
  <si>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</si>
  <si>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</si>
  <si>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</si>
  <si>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</si>
  <si>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</si>
  <si>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</si>
  <si>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</si>
  <si>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</si>
  <si>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</si>
  <si>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</si>
  <si>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</si>
  <si>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</si>
  <si>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</si>
  <si>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</si>
  <si>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</si>
  <si>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</si>
  <si>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</si>
  <si>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</si>
  <si>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</si>
  <si>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</si>
  <si>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</si>
  <si>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</si>
  <si>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</si>
  <si>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</si>
  <si>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</si>
  <si>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</si>
  <si>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</si>
  <si>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</si>
  <si>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</si>
  <si>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</si>
  <si>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</si>
  <si>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</si>
  <si>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</si>
  <si>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</si>
  <si>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</si>
  <si>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</si>
  <si>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</si>
  <si>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</si>
  <si>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</si>
  <si>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</si>
  <si>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</si>
  <si>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</si>
  <si>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</si>
  <si>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</si>
  <si>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</si>
  <si>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</si>
  <si>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</si>
  <si>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</si>
  <si>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</si>
  <si>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</si>
  <si>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</si>
  <si>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</si>
  <si>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</si>
  <si>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</si>
  <si>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</si>
  <si>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</si>
  <si>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</si>
  <si>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</si>
  <si>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</si>
  <si>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</si>
  <si>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</si>
  <si>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</si>
  <si>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</si>
  <si>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</si>
  <si>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</si>
  <si>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</si>
  <si>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</si>
  <si>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</si>
  <si>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</si>
  <si>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</si>
  <si>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</si>
  <si>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</si>
  <si>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</si>
  <si>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</si>
  <si>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</si>
  <si>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</si>
  <si>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</si>
  <si>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</si>
  <si>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</si>
  <si>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</si>
  <si>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</si>
  <si>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</si>
  <si>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</si>
  <si>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</si>
  <si>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</si>
  <si>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</si>
  <si>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</si>
  <si>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</si>
  <si>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</si>
  <si>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</si>
  <si>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</si>
  <si>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</si>
  <si>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</si>
  <si>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</si>
  <si>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</si>
  <si>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</si>
  <si>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</si>
  <si>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</si>
  <si>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</si>
  <si>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</si>
  <si>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</si>
  <si>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</si>
  <si>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</si>
  <si>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</si>
  <si>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</si>
  <si>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</si>
  <si>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</si>
  <si>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</si>
  <si>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</si>
  <si>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</si>
  <si>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</si>
  <si>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</si>
  <si>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</si>
  <si>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</si>
  <si>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</si>
  <si>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</si>
  <si>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</si>
  <si>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</si>
  <si>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</si>
  <si>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</si>
  <si>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</si>
  <si>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</si>
  <si>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</si>
  <si>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</si>
  <si>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</si>
  <si>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</si>
  <si>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</si>
  <si>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</si>
  <si>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</si>
  <si>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</si>
  <si>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</si>
  <si>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</si>
  <si>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</si>
  <si>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</si>
  <si>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</si>
  <si>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</si>
  <si>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</si>
  <si>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</si>
  <si>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</si>
  <si>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</si>
  <si>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</si>
  <si>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</si>
  <si>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</si>
  <si>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</si>
  <si>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</si>
  <si>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</si>
  <si>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</si>
  <si>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</si>
  <si>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</si>
  <si>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</si>
  <si>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</si>
  <si>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</si>
  <si>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</si>
  <si>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</si>
  <si>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</si>
  <si>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</si>
  <si>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</si>
  <si>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</si>
  <si>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</si>
  <si>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</si>
  <si>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</si>
  <si>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</si>
  <si>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</si>
  <si>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</si>
  <si>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</si>
  <si>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</si>
  <si>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</si>
  <si>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</si>
  <si>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</si>
  <si>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</si>
  <si>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</si>
  <si>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</si>
  <si>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</si>
  <si>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</si>
  <si>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</si>
  <si>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</si>
  <si>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</si>
  <si>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</si>
  <si>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</si>
  <si>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</si>
  <si>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</si>
  <si>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</si>
  <si>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</si>
  <si>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</si>
  <si>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</si>
  <si>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</si>
  <si>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</si>
  <si>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</si>
  <si>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</si>
  <si>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</si>
  <si>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</si>
  <si>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</si>
  <si>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</si>
  <si>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</si>
  <si>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</si>
  <si>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</si>
  <si>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</si>
  <si>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</si>
  <si>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</si>
  <si>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</si>
  <si>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</si>
  <si>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</si>
  <si>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</si>
  <si>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</si>
  <si>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</si>
  <si>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</si>
  <si>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</si>
  <si>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</si>
  <si>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</si>
  <si>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</si>
  <si>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</si>
  <si>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</si>
  <si>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</si>
  <si>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</si>
  <si>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</si>
  <si>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</si>
  <si>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</si>
  <si>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</si>
  <si>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</si>
  <si>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</si>
  <si>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</si>
  <si>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</si>
  <si>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</si>
  <si>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</si>
  <si>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</si>
  <si>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</si>
  <si>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</si>
  <si>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</si>
  <si>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</si>
  <si>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</si>
  <si>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</si>
  <si>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</si>
  <si>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</si>
  <si>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</si>
  <si>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</si>
  <si>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</si>
  <si>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</si>
  <si>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</si>
  <si>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</si>
  <si>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</si>
  <si>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</si>
  <si>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</si>
  <si>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</si>
  <si>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</si>
  <si>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</si>
  <si>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</si>
  <si>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</si>
  <si>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</si>
  <si>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</si>
  <si>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</si>
  <si>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</si>
  <si>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</si>
  <si>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</si>
  <si>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</si>
  <si>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</si>
  <si>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</si>
  <si>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</si>
  <si>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</si>
  <si>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</si>
  <si>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</si>
  <si>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</si>
  <si>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</si>
  <si>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</si>
  <si>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</si>
  <si>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</si>
  <si>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</si>
  <si>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</si>
  <si>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</si>
  <si>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</si>
  <si>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</si>
  <si>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</si>
  <si>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</si>
  <si>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</si>
  <si>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</si>
  <si>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</si>
  <si>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</si>
  <si>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</si>
  <si>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</si>
  <si>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</si>
  <si>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</si>
  <si>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</si>
  <si>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</si>
  <si>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</si>
  <si>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</si>
  <si>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</si>
  <si>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</si>
  <si>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</si>
  <si>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</si>
  <si>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</si>
  <si>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</si>
  <si>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</si>
  <si>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</si>
  <si>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</si>
  <si>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</si>
  <si>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</si>
  <si>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</si>
  <si>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</si>
  <si>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</si>
  <si>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</si>
  <si>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</si>
  <si>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</si>
  <si>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</si>
  <si>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</si>
  <si>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</si>
  <si>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</si>
  <si>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</si>
  <si>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</si>
  <si>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</si>
  <si>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</si>
  <si>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</si>
  <si>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</si>
  <si>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</si>
  <si>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</si>
  <si>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</si>
  <si>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</si>
  <si>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</si>
  <si>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</si>
  <si>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</si>
  <si>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</si>
  <si>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</si>
  <si>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</si>
  <si>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</si>
  <si>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</si>
  <si>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</si>
  <si>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</si>
  <si>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</si>
  <si>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</si>
  <si>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</si>
  <si>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</si>
  <si>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</si>
  <si>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</si>
  <si>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</si>
  <si>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</si>
  <si>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</si>
  <si>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</si>
  <si>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</si>
  <si>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</si>
  <si>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</si>
  <si>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</si>
  <si>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</si>
  <si>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</si>
  <si>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</si>
  <si>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</si>
  <si>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</si>
  <si>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</si>
  <si>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</si>
  <si>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</si>
  <si>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</si>
  <si>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</si>
  <si>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</si>
  <si>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</si>
  <si>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</si>
  <si>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</si>
  <si>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</si>
  <si>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</si>
  <si>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</si>
  <si>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</si>
  <si>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</si>
  <si>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</si>
  <si>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</si>
  <si>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</si>
  <si>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</si>
  <si>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</si>
  <si>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</si>
  <si>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</si>
  <si>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</si>
  <si>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</si>
  <si>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</si>
  <si>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</si>
  <si>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</si>
  <si>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</si>
  <si>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</si>
  <si>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</si>
  <si>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</si>
  <si>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</si>
  <si>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</si>
  <si>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</si>
  <si>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</si>
  <si>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</si>
  <si>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</si>
  <si>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</si>
  <si>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</si>
  <si>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</si>
  <si>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</si>
  <si>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</si>
  <si>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</si>
  <si>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</si>
  <si>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</si>
  <si>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</si>
  <si>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</si>
  <si>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</si>
  <si>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</si>
  <si>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</si>
  <si>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</si>
  <si>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</si>
  <si>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</si>
  <si>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</si>
  <si>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</si>
  <si>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</si>
  <si>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</si>
  <si>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</si>
  <si>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</si>
  <si>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</si>
  <si>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</si>
  <si>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</si>
  <si>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</si>
  <si>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</si>
  <si>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</si>
  <si>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</si>
  <si>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</si>
  <si>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</si>
  <si>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</si>
  <si>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</si>
  <si>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</si>
  <si>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</si>
  <si>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</si>
  <si>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</si>
  <si>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</si>
  <si>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</si>
  <si>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</si>
  <si>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</si>
  <si>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</si>
  <si>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</si>
  <si>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</si>
  <si>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</si>
  <si>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</si>
  <si>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</si>
  <si>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</si>
  <si>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</si>
  <si>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</si>
  <si>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</si>
  <si>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</si>
  <si>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</si>
  <si>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</si>
  <si>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</si>
  <si>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</si>
  <si>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</si>
  <si>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</si>
  <si>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</si>
  <si>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</si>
  <si>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</si>
  <si>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</si>
  <si>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</si>
  <si>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</si>
  <si>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</si>
  <si>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</si>
  <si>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</si>
  <si>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</si>
  <si>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</si>
  <si>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</si>
  <si>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</si>
  <si>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</si>
  <si>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</si>
  <si>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</si>
  <si>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</si>
  <si>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</si>
  <si>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</si>
  <si>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</si>
  <si>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</si>
  <si>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</si>
  <si>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</si>
  <si>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</si>
  <si>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</si>
  <si>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</si>
  <si>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</si>
  <si>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</si>
  <si>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</si>
  <si>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</si>
  <si>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</si>
  <si>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</si>
  <si>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</si>
  <si>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</si>
  <si>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</si>
  <si>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</si>
  <si>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</si>
  <si>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</si>
  <si>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</si>
  <si>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</si>
  <si>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</si>
  <si>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</si>
  <si>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</si>
  <si>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</si>
  <si>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</si>
  <si>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</si>
  <si>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</si>
  <si>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</si>
  <si>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</si>
  <si>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</si>
  <si>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</si>
  <si>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</si>
  <si>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</si>
  <si>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</si>
  <si>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</si>
  <si>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</si>
  <si>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</si>
  <si>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</si>
  <si>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</si>
  <si>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</si>
  <si>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</si>
  <si>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</si>
  <si>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</si>
  <si>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</si>
  <si>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</si>
  <si>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</si>
  <si>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</si>
  <si>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</si>
  <si>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</si>
  <si>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</si>
  <si>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</si>
  <si>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</si>
  <si>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</si>
  <si>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</si>
  <si>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</si>
  <si>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</si>
  <si>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</si>
  <si>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</si>
  <si>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</si>
  <si>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</si>
  <si>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</si>
  <si>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</si>
  <si>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</si>
  <si>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</si>
  <si>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</si>
  <si>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</si>
  <si>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</si>
  <si>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</si>
  <si>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</si>
  <si>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</si>
  <si>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</si>
  <si>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</si>
  <si>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</si>
  <si>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</si>
  <si>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</si>
  <si>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</si>
  <si>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</si>
  <si>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</si>
  <si>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</si>
  <si>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</si>
  <si>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</si>
  <si>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</si>
  <si>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</si>
  <si>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</si>
  <si>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</si>
  <si>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</si>
  <si>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</si>
  <si>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</si>
  <si>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</si>
  <si>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</si>
  <si>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</si>
  <si>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</si>
  <si>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</si>
  <si>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</si>
  <si>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</si>
  <si>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</si>
  <si>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</si>
  <si>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</si>
  <si>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</si>
  <si>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</si>
  <si>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</si>
  <si>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</si>
  <si>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</si>
  <si>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</si>
  <si>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</si>
  <si>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</si>
  <si>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</si>
  <si>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</si>
  <si>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</si>
  <si>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</si>
  <si>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</si>
  <si>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</si>
  <si>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</si>
  <si>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</si>
  <si>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</si>
  <si>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</si>
  <si>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</si>
  <si>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</si>
  <si>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</si>
  <si>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</si>
  <si>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</si>
  <si>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</si>
  <si>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</si>
  <si>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</si>
  <si>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</si>
  <si>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</si>
  <si>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</si>
  <si>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</si>
  <si>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</si>
  <si>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</si>
  <si>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</si>
  <si>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</si>
  <si>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</si>
  <si>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</si>
  <si>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</si>
  <si>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</si>
  <si>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</si>
  <si>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</si>
  <si>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</si>
  <si>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</si>
  <si>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</si>
  <si>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</si>
  <si>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</si>
  <si>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</si>
  <si>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</si>
  <si>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</si>
  <si>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</si>
  <si>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</si>
  <si>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</si>
  <si>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</si>
  <si>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</si>
  <si>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</si>
  <si>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</si>
  <si>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</si>
  <si>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</si>
  <si>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</si>
  <si>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</si>
  <si>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</si>
  <si>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</si>
  <si>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</si>
  <si>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</si>
  <si>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</si>
  <si>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</si>
  <si>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</si>
  <si>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</si>
  <si>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</si>
  <si>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</si>
  <si>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</si>
  <si>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</si>
  <si>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</si>
  <si>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</si>
  <si>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</si>
  <si>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</si>
  <si>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</si>
  <si>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</si>
  <si>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</si>
  <si>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</si>
  <si>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</si>
  <si>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</si>
  <si>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</si>
  <si>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</si>
  <si>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</si>
  <si>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</si>
  <si>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</si>
  <si>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</si>
  <si>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</si>
  <si>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</si>
  <si>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</si>
  <si>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</si>
  <si>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</si>
  <si>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</si>
  <si>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</si>
  <si>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</si>
  <si>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</si>
  <si>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</si>
  <si>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</si>
  <si>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</si>
  <si>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</si>
  <si>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</si>
  <si>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</si>
  <si>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</si>
  <si>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</si>
  <si>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</si>
  <si>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</si>
  <si>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</si>
  <si>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</si>
  <si>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</si>
  <si>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</si>
  <si>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</si>
  <si>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</si>
  <si>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</si>
  <si>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</si>
  <si>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</si>
  <si>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</si>
  <si>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</si>
  <si>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</si>
  <si>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</si>
  <si>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</si>
  <si>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</si>
  <si>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</si>
  <si>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</si>
  <si>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</si>
  <si>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</si>
  <si>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</si>
  <si>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</si>
  <si>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</si>
  <si>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</si>
  <si>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</si>
  <si>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</si>
  <si>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</si>
  <si>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</si>
  <si>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</si>
  <si>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</si>
  <si>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</si>
  <si>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</si>
  <si>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</si>
  <si>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</si>
  <si>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</si>
  <si>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</si>
  <si>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</si>
  <si>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</si>
  <si>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</si>
  <si>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</si>
  <si>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</si>
  <si>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</si>
  <si>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</si>
  <si>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</si>
  <si>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</si>
  <si>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</si>
  <si>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</si>
  <si>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</si>
  <si>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</si>
  <si>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</si>
  <si>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</si>
  <si>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</si>
  <si>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</si>
  <si>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</si>
  <si>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</si>
  <si>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</si>
  <si>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</si>
  <si>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</si>
  <si>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</si>
  <si>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</si>
  <si>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</si>
  <si>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</si>
  <si>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</si>
  <si>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</si>
  <si>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</si>
  <si>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</si>
  <si>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</si>
  <si>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</si>
  <si>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</si>
  <si>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</si>
  <si>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</si>
  <si>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</si>
  <si>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</si>
  <si>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</si>
  <si>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</si>
  <si>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</si>
  <si>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</si>
  <si>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</si>
  <si>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</si>
  <si>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</si>
  <si>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</si>
  <si>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</si>
  <si>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</si>
  <si>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</si>
  <si>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</si>
  <si>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</si>
  <si>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</si>
  <si>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</si>
  <si>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</si>
  <si>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</si>
  <si>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</si>
  <si>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</si>
  <si>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</si>
  <si>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</si>
  <si>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</si>
  <si>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</si>
  <si>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</si>
  <si>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</si>
  <si>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</si>
  <si>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</si>
  <si>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</si>
  <si>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</si>
  <si>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</si>
  <si>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</si>
  <si>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</si>
  <si>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</si>
  <si>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</si>
  <si>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</si>
  <si>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</si>
  <si>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</si>
  <si>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</si>
  <si>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</si>
  <si>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</si>
  <si>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</si>
  <si>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</si>
  <si>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</si>
  <si>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</si>
  <si>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</si>
  <si>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</si>
  <si>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</si>
  <si>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</si>
  <si>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</si>
  <si>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</si>
  <si>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</si>
  <si>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</si>
  <si>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</si>
  <si>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</si>
  <si>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</si>
  <si>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</si>
  <si>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</si>
  <si>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</si>
  <si>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</si>
  <si>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</si>
  <si>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</si>
  <si>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</si>
  <si>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</si>
  <si>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</si>
  <si>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</si>
  <si>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</si>
  <si>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</si>
  <si>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</si>
  <si>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</si>
  <si>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</si>
  <si>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</si>
  <si>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</si>
  <si>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</si>
  <si>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</si>
  <si>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</si>
  <si>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</si>
  <si>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</si>
  <si>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</si>
  <si>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</si>
  <si>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</si>
  <si>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</si>
  <si>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</si>
  <si>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</si>
  <si>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</si>
  <si>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</si>
  <si>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</si>
  <si>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</si>
  <si>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</si>
  <si>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</si>
  <si>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</si>
  <si>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</si>
  <si>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</si>
  <si>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</si>
  <si>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</si>
  <si>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</si>
  <si>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</si>
  <si>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</si>
  <si>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</si>
  <si>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</si>
  <si>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</si>
  <si>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</si>
  <si>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</si>
  <si>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</si>
  <si>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</si>
  <si>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</si>
  <si>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</si>
  <si>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</si>
  <si>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</si>
  <si>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</si>
  <si>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</si>
  <si>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</si>
  <si>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</si>
  <si>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</si>
  <si>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</si>
  <si>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</si>
  <si>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</si>
  <si>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</si>
  <si>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</si>
  <si>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</si>
  <si>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</si>
  <si>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</si>
  <si>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</si>
  <si>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</si>
  <si>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</si>
  <si>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</si>
  <si>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</si>
  <si>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</si>
  <si>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</si>
  <si>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</si>
  <si>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</si>
  <si>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</si>
  <si>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</si>
  <si>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</si>
  <si>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</si>
  <si>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</si>
  <si>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</si>
  <si>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</si>
  <si>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</si>
  <si>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</si>
  <si>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</si>
  <si>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</si>
  <si>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</si>
  <si>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</si>
  <si>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</si>
  <si>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</si>
  <si>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</si>
  <si>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</si>
  <si>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</si>
  <si>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</si>
  <si>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</si>
  <si>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</si>
  <si>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</si>
  <si>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</si>
  <si>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</si>
  <si>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</si>
  <si>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</si>
  <si>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</si>
  <si>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</si>
  <si>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</si>
  <si>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</si>
  <si>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</si>
  <si>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</si>
  <si>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</si>
  <si>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</si>
  <si>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</si>
  <si>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</si>
  <si>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</si>
  <si>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</si>
  <si>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</si>
  <si>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</si>
  <si>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</si>
  <si>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</si>
  <si>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</si>
  <si>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</si>
  <si>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</si>
  <si>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</si>
  <si>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</si>
  <si>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</si>
  <si>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</si>
  <si>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</si>
  <si>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</si>
  <si>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</si>
  <si>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</si>
  <si>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</si>
  <si>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</si>
  <si>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</si>
  <si>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</si>
  <si>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</si>
  <si>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</si>
  <si>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</si>
  <si>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</si>
  <si>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</si>
  <si>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</si>
  <si>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</si>
  <si>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</si>
  <si>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</si>
  <si>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</si>
  <si>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</si>
  <si>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</si>
  <si>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</si>
  <si>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</si>
  <si>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</si>
  <si>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</si>
  <si>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</si>
  <si>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</si>
  <si>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</si>
  <si>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</si>
  <si>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</si>
  <si>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</si>
  <si>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</si>
  <si>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</si>
  <si>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</si>
  <si>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</si>
  <si>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</si>
  <si>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</si>
  <si>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</si>
  <si>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</si>
  <si>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</si>
  <si>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</si>
  <si>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</si>
  <si>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</si>
  <si>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</si>
  <si>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</si>
  <si>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</si>
  <si>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</si>
  <si>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</si>
  <si>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</si>
  <si>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</si>
  <si>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</si>
  <si>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</si>
  <si>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</si>
  <si>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</si>
  <si>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</si>
  <si>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</si>
  <si>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</si>
  <si>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</si>
  <si>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</si>
  <si>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</si>
  <si>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</si>
  <si>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</si>
  <si>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</si>
  <si>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</si>
  <si>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</si>
  <si>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</si>
  <si>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</si>
  <si>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</si>
  <si>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</si>
  <si>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</si>
  <si>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</si>
  <si>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</si>
  <si>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</si>
  <si>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</si>
  <si>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</si>
  <si>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</si>
  <si>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</si>
  <si>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</si>
  <si>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</si>
  <si>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</si>
  <si>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</si>
  <si>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</si>
  <si>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</si>
  <si>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</si>
  <si>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</si>
  <si>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</si>
  <si>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</si>
  <si>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</si>
  <si>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</si>
  <si>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</si>
  <si>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</si>
  <si>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</si>
  <si>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</si>
  <si>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</si>
  <si>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</si>
  <si>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</si>
  <si>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</si>
  <si>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</si>
  <si>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</si>
  <si>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</si>
  <si>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</si>
  <si>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</si>
  <si>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</si>
  <si>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</si>
  <si>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</si>
  <si>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</si>
  <si>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</si>
  <si>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</si>
  <si>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</si>
  <si>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</si>
  <si>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</si>
  <si>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</si>
  <si>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</si>
  <si>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</si>
  <si>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</si>
  <si>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</si>
  <si>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</si>
  <si>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</si>
  <si>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</si>
  <si>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</si>
  <si>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</si>
  <si>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</si>
  <si>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</si>
  <si>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</si>
  <si>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</si>
  <si>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</si>
  <si>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</si>
  <si>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</si>
  <si>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</si>
  <si>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</si>
  <si>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</si>
  <si>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</si>
  <si>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</si>
  <si>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</si>
  <si>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</si>
  <si>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</si>
  <si>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</si>
  <si>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</si>
  <si>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</si>
  <si>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</si>
  <si>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</si>
  <si>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</si>
  <si>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</si>
  <si>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</si>
  <si>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</si>
  <si>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</si>
  <si>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</si>
  <si>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</si>
  <si>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</si>
  <si>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</si>
  <si>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</si>
  <si>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</si>
  <si>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</si>
  <si>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</si>
  <si>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</si>
  <si>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</si>
  <si>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</si>
  <si>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</si>
  <si>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</si>
  <si>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</si>
  <si>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</si>
  <si>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</si>
  <si>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</si>
  <si>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</si>
  <si>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</si>
  <si>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</si>
  <si>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</si>
  <si>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</si>
  <si>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</si>
  <si>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</si>
  <si>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</si>
  <si>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</si>
  <si>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</si>
  <si>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</si>
  <si>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</si>
  <si>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</si>
  <si>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</si>
  <si>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</si>
  <si>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</si>
  <si>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</si>
  <si>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</si>
  <si>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</si>
  <si>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</si>
  <si>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</si>
  <si>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</si>
  <si>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</si>
  <si>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</si>
  <si>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</si>
  <si>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</si>
  <si>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</si>
  <si>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</si>
  <si>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</si>
  <si>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</si>
  <si>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</si>
  <si>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</si>
  <si>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</si>
  <si>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</si>
  <si>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</si>
  <si>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</si>
  <si>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</si>
  <si>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</si>
  <si>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</si>
  <si>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</si>
  <si>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</si>
  <si>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</si>
  <si>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</si>
  <si>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</si>
  <si>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</si>
  <si>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</si>
  <si>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</si>
  <si>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</si>
  <si>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</si>
  <si>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</si>
  <si>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</si>
  <si>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</si>
  <si>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</si>
  <si>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</si>
  <si>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</si>
  <si>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</si>
  <si>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</si>
  <si>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</si>
  <si>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</si>
  <si>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</si>
  <si>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</si>
  <si>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</si>
  <si>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</si>
  <si>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</si>
  <si>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</si>
  <si>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</si>
  <si>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</si>
  <si>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</si>
  <si>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</si>
  <si>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</si>
  <si>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</si>
  <si>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</si>
  <si>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</si>
  <si>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</si>
  <si>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</si>
  <si>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</si>
  <si>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</si>
  <si>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</si>
  <si>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</si>
  <si>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</si>
  <si>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</si>
  <si>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</si>
  <si>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</si>
  <si>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</si>
  <si>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</si>
  <si>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</si>
  <si>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</si>
  <si>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</si>
  <si>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</si>
  <si>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</si>
  <si>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</si>
  <si>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</si>
  <si>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</si>
  <si>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</si>
  <si>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</si>
  <si>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</si>
  <si>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</si>
  <si>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</si>
  <si>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</si>
  <si>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</si>
  <si>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</si>
  <si>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</si>
  <si>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</si>
  <si>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</si>
  <si>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</si>
  <si>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</si>
  <si>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</si>
  <si>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</si>
  <si>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</si>
  <si>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</si>
  <si>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</si>
  <si>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</si>
  <si>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</si>
  <si>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</si>
  <si>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</si>
  <si>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</si>
  <si>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</si>
  <si>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</si>
  <si>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</si>
  <si>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</si>
  <si>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</si>
  <si>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</si>
  <si>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</si>
  <si>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</si>
  <si>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</si>
  <si>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</si>
  <si>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</si>
  <si>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</si>
  <si>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</si>
  <si>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</si>
  <si>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</si>
  <si>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</si>
  <si>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</si>
  <si>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</si>
  <si>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</si>
  <si>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</si>
  <si>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</si>
  <si>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</si>
  <si>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</si>
  <si>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</si>
  <si>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</si>
  <si>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</si>
  <si>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</si>
  <si>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</si>
  <si>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</si>
  <si>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</si>
  <si>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</si>
  <si>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</si>
  <si>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</si>
  <si>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</si>
  <si>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</si>
  <si>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</si>
  <si>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</si>
  <si>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</si>
  <si>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</si>
  <si>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</si>
  <si>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</si>
  <si>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</si>
  <si>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</si>
  <si>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</si>
  <si>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</si>
  <si>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</si>
  <si>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</si>
  <si>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</si>
  <si>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</si>
  <si>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</si>
  <si>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</si>
  <si>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</si>
  <si>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</si>
  <si>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</si>
  <si>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</si>
  <si>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</si>
  <si>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</si>
  <si>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</si>
  <si>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</si>
  <si>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</si>
  <si>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</si>
  <si>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</si>
  <si>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</si>
  <si>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</si>
  <si>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</si>
  <si>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</si>
  <si>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</si>
  <si>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</si>
  <si>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</si>
  <si>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</si>
  <si>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</si>
  <si>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</si>
  <si>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</si>
  <si>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</si>
  <si>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</si>
  <si>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</si>
  <si>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</si>
  <si>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</si>
  <si>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</si>
  <si>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</si>
  <si>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</si>
  <si>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</si>
  <si>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</si>
  <si>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</si>
  <si>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</si>
  <si>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</si>
  <si>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</si>
  <si>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</si>
  <si>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</si>
  <si>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</si>
  <si>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</si>
  <si>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</si>
  <si>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</si>
  <si>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</si>
  <si>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</si>
  <si>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</si>
  <si>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</si>
  <si>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</si>
  <si>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</si>
  <si>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</si>
  <si>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</si>
  <si>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</si>
  <si>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</si>
  <si>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</si>
  <si>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</si>
  <si>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</si>
  <si>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</si>
  <si>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</si>
  <si>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</si>
  <si>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</si>
  <si>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</si>
  <si>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</si>
  <si>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</si>
  <si>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</si>
  <si>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</si>
  <si>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</si>
  <si>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</si>
  <si>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</si>
  <si>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</si>
  <si>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</si>
  <si>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</si>
  <si>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</si>
  <si>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</si>
  <si>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</si>
  <si>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</si>
  <si>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</si>
  <si>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</si>
  <si>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</si>
  <si>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</si>
  <si>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</si>
  <si>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</si>
  <si>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</si>
  <si>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</si>
  <si>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</si>
  <si>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</si>
  <si>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</si>
  <si>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</si>
  <si>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</si>
  <si>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</si>
  <si>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</si>
  <si>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</si>
  <si>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</si>
  <si>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</si>
  <si>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</si>
  <si>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</si>
  <si>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</si>
  <si>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</si>
  <si>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</si>
  <si>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</si>
  <si>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</si>
  <si>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</si>
  <si>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</si>
  <si>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</si>
  <si>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</si>
  <si>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</si>
  <si>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</si>
  <si>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</si>
  <si>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</si>
  <si>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</si>
  <si>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</si>
  <si>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</si>
  <si>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</si>
  <si>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</si>
  <si>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</si>
  <si>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</si>
  <si>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</si>
  <si>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</si>
  <si>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</si>
  <si>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</si>
  <si>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</si>
  <si>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</si>
  <si>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</si>
  <si>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</si>
  <si>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</si>
  <si>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</si>
  <si>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</si>
  <si>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</si>
  <si>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</si>
  <si>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</si>
  <si>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</si>
  <si>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</si>
  <si>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</si>
  <si>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</si>
  <si>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</si>
  <si>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</si>
  <si>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</si>
  <si>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</si>
  <si>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</si>
  <si>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</si>
  <si>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</si>
  <si>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</si>
  <si>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</si>
  <si>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</si>
  <si>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</si>
  <si>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</si>
  <si>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</si>
  <si>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</si>
  <si>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</si>
  <si>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</si>
  <si>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</si>
  <si>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</si>
  <si>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</si>
  <si>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</si>
  <si>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</si>
  <si>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</si>
  <si>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</si>
  <si>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</si>
  <si>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</si>
  <si>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</si>
  <si>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</si>
  <si>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</si>
  <si>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</si>
  <si>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</si>
  <si>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</si>
  <si>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</si>
  <si>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</si>
  <si>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</si>
  <si>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</si>
  <si>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</si>
  <si>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</si>
  <si>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</si>
  <si>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</si>
  <si>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</si>
  <si>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</si>
  <si>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</si>
  <si>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</si>
  <si>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</si>
  <si>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</si>
  <si>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</si>
  <si>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</si>
  <si>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</si>
  <si>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</si>
  <si>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</si>
  <si>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</si>
  <si>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</si>
  <si>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</si>
  <si>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</si>
  <si>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</si>
  <si>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</si>
  <si>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</si>
  <si>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</si>
  <si>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</si>
  <si>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</si>
  <si>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</si>
  <si>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</si>
  <si>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</si>
  <si>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</si>
  <si>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</si>
  <si>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</si>
  <si>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</si>
  <si>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</si>
  <si>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</si>
  <si>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</si>
  <si>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</si>
  <si>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</si>
  <si>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</si>
  <si>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</si>
  <si>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</si>
  <si>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</si>
  <si>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</si>
  <si>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</si>
  <si>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</si>
  <si>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</si>
  <si>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</si>
  <si>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</si>
  <si>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</si>
  <si>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</si>
  <si>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</si>
  <si>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</si>
  <si>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</si>
  <si>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</si>
  <si>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</si>
  <si>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</si>
  <si>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</si>
  <si>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</si>
  <si>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</si>
  <si>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</si>
  <si>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</si>
  <si>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</si>
  <si>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</si>
  <si>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</si>
  <si>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</si>
  <si>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</si>
  <si>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</si>
  <si>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</si>
  <si>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</si>
  <si>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</si>
  <si>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</si>
  <si>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</si>
  <si>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</si>
  <si>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</si>
  <si>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</si>
  <si>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</si>
  <si>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</si>
  <si>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</si>
  <si>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</si>
  <si>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</si>
  <si>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</si>
  <si>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</si>
  <si>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</si>
  <si>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</si>
  <si>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</si>
  <si>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</si>
  <si>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</si>
  <si>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</si>
  <si>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</si>
  <si>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</si>
  <si>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</si>
  <si>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</si>
  <si>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</si>
  <si>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</si>
  <si>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</si>
  <si>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</si>
  <si>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</si>
  <si>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</si>
  <si>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</si>
  <si>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</si>
  <si>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</si>
  <si>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</si>
  <si>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</si>
  <si>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</si>
  <si>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</si>
  <si>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</si>
  <si>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</si>
  <si>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</si>
  <si>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</si>
  <si>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</si>
  <si>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</si>
  <si>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</si>
  <si>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</si>
  <si>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</si>
  <si>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</si>
  <si>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</si>
  <si>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</si>
  <si>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</si>
  <si>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</si>
  <si>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</si>
  <si>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</si>
  <si>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</si>
  <si>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</si>
  <si>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</si>
  <si>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</si>
  <si>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</si>
  <si>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</si>
  <si>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</si>
  <si>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</si>
  <si>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</si>
  <si>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</si>
  <si>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</si>
  <si>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</si>
  <si>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</si>
  <si>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</si>
  <si>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</si>
  <si>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</si>
  <si>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</si>
  <si>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</si>
  <si>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</si>
  <si>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</si>
  <si>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</si>
  <si>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</si>
  <si>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</si>
  <si>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</si>
  <si>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</si>
  <si>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</si>
  <si>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</si>
  <si>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</si>
  <si>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</si>
  <si>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</si>
  <si>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</si>
  <si>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</si>
  <si>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</si>
  <si>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</si>
  <si>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</si>
  <si>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</si>
  <si>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</si>
  <si>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</si>
  <si>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</si>
  <si>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</si>
  <si>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</si>
  <si>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</si>
  <si>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</si>
  <si>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</si>
  <si>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</si>
  <si>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</si>
  <si>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</si>
  <si>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</si>
  <si>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</si>
  <si>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</si>
  <si>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</si>
  <si>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</si>
  <si>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</si>
  <si>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</si>
  <si>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</si>
  <si>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</si>
  <si>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</si>
  <si>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</si>
  <si>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</si>
  <si>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</si>
  <si>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</si>
  <si>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</si>
  <si>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</si>
  <si>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</si>
  <si>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</si>
  <si>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</si>
  <si>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</si>
  <si>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</si>
  <si>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</si>
  <si>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</si>
  <si>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</si>
  <si>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</si>
  <si>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</si>
  <si>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</si>
  <si>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</si>
  <si>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</si>
  <si>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</si>
  <si>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</si>
  <si>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</si>
  <si>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</si>
  <si>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</si>
  <si>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</si>
  <si>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</si>
  <si>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</si>
  <si>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</si>
  <si>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</si>
  <si>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</si>
  <si>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</si>
  <si>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</si>
  <si>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</si>
  <si>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</si>
  <si>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</si>
  <si>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</si>
  <si>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</si>
  <si>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</si>
  <si>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</si>
  <si>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</si>
  <si>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</si>
  <si>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</si>
  <si>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</si>
  <si>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</si>
  <si>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</si>
  <si>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</si>
  <si>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</si>
  <si>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</si>
  <si>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</si>
  <si>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</si>
  <si>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</si>
  <si>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</si>
  <si>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</si>
  <si>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</si>
  <si>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</si>
  <si>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</si>
  <si>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</si>
  <si>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</si>
  <si>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</si>
  <si>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</si>
  <si>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</si>
  <si>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</si>
  <si>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</si>
  <si>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</si>
  <si>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</si>
  <si>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</si>
  <si>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</si>
  <si>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</si>
  <si>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</si>
  <si>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</si>
  <si>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</si>
  <si>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</si>
  <si>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</si>
  <si>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</si>
  <si>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</si>
  <si>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</si>
  <si>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</si>
  <si>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</si>
  <si>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</si>
  <si>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</si>
  <si>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</si>
  <si>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</si>
  <si>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</si>
  <si>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</si>
  <si>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</si>
  <si>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</si>
  <si>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</si>
  <si>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</si>
  <si>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</si>
  <si>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</si>
  <si>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</si>
  <si>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</si>
  <si>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</si>
  <si>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</si>
  <si>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</si>
  <si>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</si>
  <si>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</si>
  <si>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</si>
  <si>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</si>
  <si>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</si>
  <si>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</si>
  <si>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</si>
  <si>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</si>
  <si>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</si>
  <si>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</si>
  <si>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</si>
  <si>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</si>
  <si>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</si>
  <si>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</si>
  <si>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</si>
  <si>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</si>
  <si>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</si>
  <si>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</si>
  <si>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</si>
  <si>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</si>
  <si>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</si>
  <si>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</si>
  <si>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</si>
  <si>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</si>
  <si>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</si>
  <si>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</si>
  <si>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</si>
  <si>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</si>
  <si>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</si>
  <si>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</si>
  <si>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</si>
  <si>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</si>
  <si>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</si>
  <si>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</si>
  <si>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</si>
  <si>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</si>
  <si>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</si>
  <si>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</si>
  <si>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</si>
  <si>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</si>
  <si>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</si>
  <si>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</si>
  <si>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</si>
  <si>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</si>
  <si>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</si>
  <si>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</si>
  <si>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</si>
  <si>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</si>
  <si>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</si>
  <si>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</si>
  <si>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</si>
  <si>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</si>
  <si>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</si>
  <si>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</si>
  <si>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</si>
  <si>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</si>
  <si>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</si>
  <si>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</si>
  <si>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</si>
  <si>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</si>
  <si>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</si>
  <si>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</si>
  <si>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</si>
  <si>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</si>
  <si>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</si>
  <si>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</si>
  <si>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</si>
  <si>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</si>
  <si>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</si>
  <si>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</si>
  <si>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</si>
  <si>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</si>
  <si>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</si>
  <si>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</si>
  <si>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</si>
  <si>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</si>
  <si>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</si>
  <si>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</si>
  <si>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</si>
  <si>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</si>
  <si>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</si>
  <si>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</si>
  <si>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</si>
  <si>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</si>
  <si>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</si>
  <si>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</si>
  <si>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</si>
  <si>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</si>
  <si>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</si>
  <si>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</si>
  <si>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</si>
  <si>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</si>
  <si>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</si>
  <si>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</si>
  <si>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</si>
  <si>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</si>
  <si>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</si>
  <si>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</si>
  <si>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</si>
  <si>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</si>
  <si>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</si>
  <si>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</si>
  <si>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</si>
  <si>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</si>
  <si>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</si>
  <si>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</si>
  <si>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</si>
  <si>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</si>
  <si>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</si>
  <si>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</si>
  <si>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</si>
  <si>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</si>
  <si>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</si>
  <si>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</si>
  <si>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</si>
  <si>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</si>
  <si>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</si>
  <si>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</si>
  <si>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</si>
  <si>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</si>
  <si>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</si>
  <si>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</si>
  <si>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</si>
  <si>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</si>
  <si>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</si>
  <si>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</si>
  <si>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</si>
  <si>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</si>
  <si>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</si>
  <si>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</si>
  <si>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</si>
  <si>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</si>
  <si>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</si>
  <si>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</si>
  <si>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</si>
  <si>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</si>
  <si>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</si>
  <si>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</si>
  <si>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</si>
  <si>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</si>
  <si>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</si>
  <si>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</si>
  <si>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</si>
  <si>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</si>
  <si>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</si>
  <si>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</si>
  <si>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</si>
  <si>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</si>
  <si>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</si>
  <si>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</si>
  <si>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</si>
  <si>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</si>
  <si>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</si>
  <si>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</si>
  <si>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</si>
  <si>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</si>
  <si>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</si>
  <si>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</si>
  <si>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</si>
  <si>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</si>
  <si>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</si>
  <si>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</si>
  <si>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</si>
  <si>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</si>
  <si>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</si>
  <si>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</si>
  <si>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</si>
  <si>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</si>
  <si>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</si>
  <si>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</si>
  <si>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</si>
  <si>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</si>
  <si>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</si>
  <si>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</si>
  <si>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</si>
  <si>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</si>
  <si>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</si>
  <si>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</si>
  <si>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</si>
  <si>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</si>
  <si>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</si>
  <si>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</si>
  <si>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</si>
  <si>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</si>
  <si>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</si>
  <si>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</si>
  <si>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</si>
  <si>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</si>
  <si>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</si>
  <si>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</si>
  <si>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</si>
  <si>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</si>
  <si>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</si>
  <si>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</si>
  <si>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</si>
  <si>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</si>
  <si>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</si>
  <si>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</si>
  <si>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</si>
  <si>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</si>
  <si>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</si>
  <si>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</si>
  <si>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</si>
  <si>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</si>
  <si>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</si>
  <si>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</si>
  <si>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</si>
  <si>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</si>
  <si>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</si>
  <si>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</si>
  <si>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</si>
  <si>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</si>
  <si>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</si>
  <si>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</si>
  <si>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</si>
  <si>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</si>
  <si>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</si>
  <si>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</si>
  <si>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</si>
  <si>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</si>
  <si>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</si>
  <si>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</si>
  <si>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</si>
  <si>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</si>
  <si>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</si>
  <si>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</si>
  <si>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</si>
  <si>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</si>
  <si>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</si>
  <si>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</si>
  <si>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</si>
  <si>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</si>
  <si>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</si>
  <si>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</si>
  <si>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</si>
  <si>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</si>
  <si>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</si>
  <si>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</si>
  <si>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</si>
  <si>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</si>
  <si>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</si>
  <si>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</si>
  <si>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</si>
  <si>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</si>
  <si>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</si>
  <si>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</si>
  <si>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</si>
  <si>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</si>
  <si>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</si>
  <si>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</si>
  <si>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</si>
  <si>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</si>
  <si>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</si>
  <si>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</si>
  <si>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</si>
  <si>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</si>
  <si>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</si>
  <si>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</si>
  <si>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</si>
  <si>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</si>
  <si>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</si>
  <si>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</si>
  <si>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</si>
  <si>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</si>
  <si>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</si>
  <si>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</si>
  <si>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</si>
  <si>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</si>
  <si>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</si>
  <si>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</si>
  <si>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</si>
  <si>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</si>
  <si>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</si>
  <si>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</si>
  <si>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</si>
  <si>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</si>
  <si>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</si>
  <si>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</si>
  <si>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</si>
  <si>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</si>
  <si>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</si>
  <si>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</si>
  <si>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</si>
  <si>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</si>
  <si>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</si>
  <si>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</si>
  <si>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</si>
  <si>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</si>
  <si>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</si>
  <si>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</si>
  <si>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</si>
  <si>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</si>
  <si>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</si>
  <si>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</si>
  <si>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</si>
  <si>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</si>
  <si>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</si>
  <si>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</si>
  <si>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</si>
  <si>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</si>
  <si>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</si>
  <si>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</si>
  <si>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</si>
  <si>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</si>
  <si>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</si>
  <si>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</si>
  <si>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</si>
  <si>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</si>
  <si>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</si>
  <si>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</si>
  <si>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</si>
  <si>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</si>
  <si>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</si>
  <si>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</si>
  <si>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</si>
  <si>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</si>
  <si>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</si>
  <si>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</si>
  <si>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</si>
  <si>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</si>
  <si>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</si>
  <si>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</si>
  <si>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</si>
  <si>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</si>
  <si>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</si>
  <si>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</si>
  <si>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</si>
  <si>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</si>
  <si>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</si>
  <si>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</si>
  <si>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</si>
  <si>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</si>
  <si>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</si>
  <si>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</si>
  <si>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</si>
  <si>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</si>
  <si>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</si>
  <si>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</si>
  <si>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</si>
  <si>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</si>
  <si>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</si>
  <si>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</si>
  <si>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</si>
  <si>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</si>
  <si>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</si>
  <si>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</si>
  <si>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</si>
  <si>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</si>
  <si>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</si>
  <si>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</si>
  <si>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</si>
  <si>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</si>
  <si>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</si>
  <si>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</si>
  <si>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</si>
  <si>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</si>
  <si>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</si>
  <si>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</si>
  <si>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</si>
  <si>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</si>
  <si>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</si>
  <si>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</si>
  <si>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</si>
  <si>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</si>
  <si>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</si>
  <si>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</si>
  <si>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</si>
  <si>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</si>
  <si>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</si>
  <si>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</si>
  <si>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</si>
  <si>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</si>
  <si>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</si>
  <si>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</si>
  <si>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</si>
  <si>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</si>
  <si>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</si>
  <si>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</si>
  <si>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</si>
  <si>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</si>
  <si>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</si>
  <si>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</si>
  <si>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</si>
  <si>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</si>
  <si>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</si>
  <si>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</si>
  <si>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</si>
  <si>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</si>
  <si>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</si>
  <si>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</si>
  <si>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</si>
  <si>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</si>
  <si>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</si>
  <si>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</si>
  <si>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</si>
  <si>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</si>
  <si>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</si>
  <si>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</si>
  <si>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</si>
  <si>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</si>
  <si>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</si>
  <si>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</si>
  <si>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</si>
  <si>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</si>
  <si>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</si>
  <si>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</si>
  <si>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</si>
  <si>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</si>
  <si>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</si>
  <si>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</si>
  <si>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</si>
  <si>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</si>
  <si>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</si>
  <si>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</si>
  <si>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</si>
  <si>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</si>
  <si>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</si>
  <si>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</si>
  <si>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</si>
  <si>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</si>
  <si>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</si>
  <si>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</si>
  <si>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</si>
  <si>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</si>
  <si>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</si>
  <si>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</si>
  <si>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</si>
  <si>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</si>
  <si>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</si>
  <si>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</si>
  <si>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</si>
  <si>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</si>
  <si>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</si>
  <si>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</si>
  <si>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</si>
  <si>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</si>
  <si>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</si>
  <si>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</si>
  <si>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</si>
  <si>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</si>
  <si>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</si>
  <si>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</si>
  <si>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</si>
  <si>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</si>
  <si>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</si>
  <si>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</si>
  <si>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</si>
  <si>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</si>
  <si>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</si>
  <si>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</si>
  <si>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</si>
  <si>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</si>
  <si>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</si>
  <si>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</si>
  <si>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</si>
  <si>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</si>
  <si>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</si>
  <si>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</si>
  <si>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</si>
  <si>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</si>
  <si>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</si>
  <si>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</si>
  <si>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</si>
  <si>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</si>
  <si>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</si>
  <si>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</si>
  <si>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</si>
  <si>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</si>
  <si>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</si>
  <si>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</si>
  <si>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</si>
  <si>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</si>
  <si>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</si>
  <si>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</si>
  <si>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</si>
  <si>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</si>
  <si>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</si>
  <si>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</si>
  <si>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</si>
  <si>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</si>
  <si>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</si>
  <si>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</si>
  <si>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</si>
  <si>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</si>
  <si>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</si>
  <si>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</si>
  <si>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</si>
  <si>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</si>
  <si>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</si>
  <si>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</si>
  <si>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</si>
  <si>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</si>
  <si>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</si>
  <si>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</si>
  <si>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</si>
  <si>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</si>
  <si>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</si>
  <si>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</si>
  <si>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</si>
  <si>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</si>
  <si>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</si>
  <si>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</si>
  <si>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</si>
  <si>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</si>
  <si>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</si>
  <si>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</si>
  <si>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</si>
  <si>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</si>
  <si>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</si>
  <si>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</si>
  <si>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</si>
  <si>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</si>
  <si>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</si>
  <si>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</si>
  <si>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</si>
  <si>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</si>
  <si>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</si>
  <si>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</si>
  <si>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</si>
  <si>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</si>
  <si>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</si>
  <si>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</si>
  <si>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</si>
  <si>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</si>
  <si>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</si>
  <si>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</si>
  <si>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</si>
  <si>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</si>
  <si>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</si>
  <si>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</si>
  <si>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</si>
  <si>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</si>
  <si>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</si>
  <si>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</si>
  <si>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</si>
  <si>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</si>
  <si>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</si>
  <si>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</si>
  <si>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</si>
  <si>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</si>
  <si>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</si>
  <si>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</si>
  <si>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</si>
  <si>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</si>
  <si>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</si>
  <si>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</si>
  <si>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</si>
  <si>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</si>
  <si>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</si>
  <si>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</si>
  <si>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</si>
  <si>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</si>
  <si>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</si>
  <si>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</si>
  <si>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</si>
  <si>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</si>
  <si>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</si>
  <si>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</si>
  <si>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</si>
  <si>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</si>
  <si>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</si>
  <si>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</si>
  <si>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</si>
  <si>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</si>
  <si>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</si>
  <si>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</si>
  <si>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</si>
  <si>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</si>
  <si>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</si>
  <si>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</si>
  <si>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</si>
  <si>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</si>
  <si>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</si>
  <si>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</si>
  <si>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</si>
  <si>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</si>
  <si>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</si>
  <si>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</si>
  <si>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</si>
  <si>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</si>
  <si>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</si>
  <si>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</si>
  <si>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</si>
  <si>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</si>
  <si>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</si>
  <si>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</si>
  <si>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</si>
  <si>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</si>
  <si>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</si>
  <si>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</si>
  <si>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</si>
  <si>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</si>
  <si>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</si>
  <si>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</si>
  <si>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</si>
  <si>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</si>
  <si>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</si>
  <si>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</si>
  <si>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</si>
  <si>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</si>
  <si>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</si>
  <si>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</si>
  <si>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</si>
  <si>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</si>
  <si>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</si>
  <si>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</si>
  <si>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</si>
  <si>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</si>
  <si>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</si>
  <si>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</si>
  <si>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</si>
  <si>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</si>
  <si>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</si>
  <si>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</si>
  <si>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</si>
  <si>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</si>
  <si>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</si>
  <si>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</si>
  <si>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</si>
  <si>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</si>
  <si>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</si>
  <si>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</si>
  <si>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</si>
  <si>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</si>
  <si>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</si>
  <si>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</si>
  <si>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</si>
  <si>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</si>
  <si>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</si>
  <si>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</si>
  <si>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</si>
  <si>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</si>
  <si>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</si>
  <si>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</si>
  <si>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</si>
  <si>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</si>
  <si>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</si>
  <si>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</si>
  <si>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</si>
  <si>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</si>
  <si>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</si>
  <si>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</si>
  <si>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</si>
  <si>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</si>
  <si>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</si>
  <si>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</si>
  <si>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</si>
  <si>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</si>
  <si>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</si>
  <si>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</si>
  <si>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</si>
  <si>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</si>
  <si>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</si>
  <si>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</si>
  <si>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</si>
  <si>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</si>
  <si>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</si>
  <si>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</si>
  <si>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</si>
  <si>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</si>
  <si>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</si>
  <si>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</si>
  <si>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</si>
  <si>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</si>
  <si>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</si>
  <si>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</si>
  <si>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</si>
  <si>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</si>
  <si>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</si>
  <si>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</si>
  <si>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</si>
  <si>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</si>
  <si>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</si>
  <si>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</si>
  <si>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</si>
  <si>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</si>
  <si>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</si>
  <si>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</si>
  <si>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</si>
  <si>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</si>
  <si>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</si>
  <si>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</si>
  <si>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</si>
  <si>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</si>
  <si>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</si>
  <si>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</si>
  <si>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</si>
  <si>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</si>
  <si>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</si>
  <si>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</si>
  <si>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</si>
  <si>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</si>
  <si>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</si>
  <si>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</si>
  <si>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</si>
  <si>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</si>
  <si>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</si>
  <si>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</si>
  <si>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</si>
  <si>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</si>
  <si>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</si>
  <si>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</si>
  <si>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</si>
  <si>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</si>
  <si>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</si>
  <si>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</si>
  <si>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</si>
  <si>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</si>
  <si>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</si>
  <si>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</si>
  <si>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</si>
  <si>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</si>
  <si>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</si>
  <si>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</si>
  <si>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</si>
  <si>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</si>
  <si>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</si>
  <si>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</si>
  <si>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</si>
  <si>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</si>
  <si>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</si>
  <si>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</si>
  <si>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</si>
  <si>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</si>
  <si>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</si>
  <si>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</si>
  <si>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</si>
  <si>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</si>
  <si>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</si>
  <si>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</si>
  <si>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</si>
  <si>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</si>
  <si>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</si>
  <si>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</si>
  <si>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</si>
  <si>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</si>
  <si>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</si>
  <si>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</si>
  <si>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</si>
  <si>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</si>
  <si>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</si>
  <si>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</si>
  <si>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</si>
  <si>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</si>
  <si>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</si>
  <si>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</si>
  <si>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</si>
  <si>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</si>
  <si>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</si>
  <si>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</si>
  <si>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</si>
  <si>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</si>
  <si>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</si>
  <si>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</si>
  <si>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</si>
  <si>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</si>
  <si>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</si>
  <si>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</si>
  <si>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</si>
  <si>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</si>
  <si>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</si>
  <si>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</si>
  <si>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</si>
  <si>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</si>
  <si>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</si>
  <si>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</si>
  <si>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</si>
  <si>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</si>
  <si>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</si>
  <si>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</si>
  <si>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</si>
  <si>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</si>
  <si>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</si>
  <si>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</si>
  <si>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</si>
  <si>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</si>
  <si>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</si>
  <si>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</si>
  <si>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</si>
  <si>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</si>
  <si>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</si>
  <si>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</si>
  <si>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</si>
  <si>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</si>
  <si>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</si>
  <si>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</si>
  <si>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</si>
  <si>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</si>
  <si>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</si>
  <si>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</si>
  <si>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</si>
  <si>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</si>
  <si>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</si>
  <si>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</si>
  <si>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</si>
  <si>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</si>
  <si>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</si>
  <si>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</si>
  <si>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</si>
  <si>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</si>
  <si>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</si>
  <si>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</si>
  <si>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</si>
  <si>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</si>
  <si>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</si>
  <si>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</si>
  <si>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</si>
  <si>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</si>
  <si>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</si>
  <si>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</si>
  <si>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</si>
  <si>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</si>
  <si>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</si>
  <si>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</si>
  <si>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</si>
  <si>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</si>
  <si>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</si>
  <si>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</si>
  <si>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</si>
  <si>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</si>
  <si>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</si>
  <si>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</si>
  <si>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</si>
  <si>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</si>
  <si>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</si>
  <si>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</si>
  <si>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</si>
  <si>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</si>
  <si>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</si>
  <si>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</si>
  <si>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</si>
  <si>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</si>
  <si>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</si>
  <si>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</si>
  <si>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</si>
  <si>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</si>
  <si>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</si>
  <si>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</si>
  <si>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</si>
  <si>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</si>
  <si>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</si>
  <si>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</si>
  <si>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</si>
  <si>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</si>
  <si>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</si>
  <si>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</si>
  <si>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</si>
  <si>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</si>
  <si>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</si>
  <si>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</si>
  <si>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</si>
  <si>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</si>
  <si>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</si>
  <si>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</si>
  <si>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</si>
  <si>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</si>
  <si>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</si>
  <si>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</si>
  <si>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</si>
  <si>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</si>
  <si>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</si>
  <si>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</si>
  <si>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</si>
  <si>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</si>
  <si>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</si>
  <si>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</si>
  <si>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</si>
  <si>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</si>
  <si>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</si>
  <si>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</si>
  <si>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</si>
  <si>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</si>
  <si>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</si>
  <si>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</si>
  <si>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</si>
  <si>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</si>
  <si>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</si>
  <si>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</si>
  <si>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</si>
  <si>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</si>
  <si>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</si>
  <si>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</si>
  <si>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</si>
  <si>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</si>
  <si>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</si>
  <si>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</si>
  <si>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</si>
  <si>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</si>
  <si>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</si>
  <si>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</si>
  <si>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</si>
  <si>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</si>
  <si>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</si>
  <si>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</si>
  <si>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</si>
  <si>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</si>
  <si>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</si>
  <si>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</si>
  <si>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</si>
  <si>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</si>
  <si>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</si>
  <si>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</si>
  <si>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</si>
  <si>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</si>
  <si>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</si>
  <si>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</si>
  <si>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</si>
  <si>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</si>
  <si>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</si>
  <si>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</si>
  <si>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</si>
  <si>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</si>
  <si>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</si>
  <si>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</si>
  <si>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</si>
  <si>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</si>
  <si>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</si>
  <si>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</si>
  <si>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</si>
  <si>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</si>
  <si>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</si>
  <si>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</si>
  <si>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</si>
  <si>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</si>
  <si>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</si>
  <si>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</si>
  <si>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</si>
  <si>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</si>
  <si>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</si>
  <si>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</si>
  <si>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</si>
  <si>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</si>
  <si>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</si>
  <si>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</si>
  <si>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</si>
  <si>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</si>
  <si>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</si>
  <si>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</si>
  <si>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</si>
  <si>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</si>
  <si>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</si>
  <si>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</si>
  <si>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</si>
  <si>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</si>
  <si>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</si>
  <si>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</si>
  <si>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</si>
  <si>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</si>
  <si>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</si>
  <si>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</si>
  <si>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</si>
  <si>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</si>
  <si>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</si>
  <si>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</si>
  <si>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</si>
  <si>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</si>
  <si>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</si>
  <si>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</si>
  <si>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</si>
  <si>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</si>
  <si>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</si>
  <si>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</si>
  <si>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</si>
  <si>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</si>
  <si>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</si>
  <si>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</si>
  <si>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</si>
  <si>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</si>
  <si>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</si>
  <si>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</si>
  <si>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</si>
  <si>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</si>
  <si>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</si>
  <si>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</si>
  <si>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</si>
  <si>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</si>
  <si>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</si>
  <si>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</si>
  <si>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</si>
  <si>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</si>
  <si>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</si>
  <si>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</si>
  <si>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</si>
  <si>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</si>
  <si>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</si>
  <si>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</si>
  <si>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</si>
  <si>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</si>
  <si>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</si>
  <si>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</si>
  <si>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</si>
  <si>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</si>
  <si>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</si>
  <si>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</si>
  <si>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</si>
  <si>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</si>
  <si>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</si>
  <si>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</si>
  <si>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</si>
  <si>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</si>
  <si>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</si>
  <si>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</si>
  <si>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</si>
  <si>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</si>
  <si>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</si>
  <si>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</si>
  <si>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</si>
  <si>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</si>
  <si>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</si>
  <si>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</si>
  <si>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</si>
  <si>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</si>
  <si>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</si>
  <si>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</si>
  <si>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</si>
  <si>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</si>
  <si>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</si>
  <si>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</si>
  <si>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</si>
  <si>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</si>
  <si>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</si>
  <si>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</si>
  <si>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</si>
  <si>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</si>
  <si>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</si>
  <si>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</si>
  <si>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</si>
  <si>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</si>
  <si>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</si>
  <si>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</si>
  <si>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</si>
  <si>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</si>
  <si>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</si>
  <si>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</si>
  <si>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</si>
  <si>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</si>
  <si>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</si>
  <si>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</si>
  <si>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</si>
  <si>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</si>
  <si>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</si>
  <si>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</si>
  <si>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</si>
  <si>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</si>
  <si>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</si>
  <si>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</si>
  <si>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</si>
  <si>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</si>
  <si>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</si>
  <si>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</si>
  <si>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</si>
  <si>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</si>
  <si>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</si>
  <si>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</si>
  <si>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</si>
  <si>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</si>
  <si>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</si>
  <si>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</si>
  <si>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</si>
  <si>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</si>
  <si>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</si>
  <si>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</si>
  <si>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</si>
  <si>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</si>
  <si>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</si>
  <si>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</si>
  <si>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</si>
  <si>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</si>
  <si>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</si>
  <si>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</si>
  <si>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</si>
  <si>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</si>
  <si>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</si>
  <si>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</si>
  <si>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</si>
  <si>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</si>
  <si>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</si>
  <si>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</si>
  <si>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</si>
  <si>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</si>
  <si>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</si>
  <si>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</si>
  <si>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</si>
  <si>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</si>
  <si>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</si>
  <si>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</si>
  <si>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</si>
  <si>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</si>
  <si>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</si>
  <si>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</si>
  <si>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</si>
  <si>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</si>
  <si>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</si>
  <si>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</si>
  <si>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</si>
  <si>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</si>
  <si>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</si>
  <si>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</si>
  <si>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</si>
  <si>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</si>
  <si>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</si>
  <si>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</si>
  <si>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</si>
  <si>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</si>
  <si>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</si>
  <si>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</si>
  <si>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</si>
  <si>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</si>
  <si>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</si>
  <si>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</si>
  <si>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</si>
  <si>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</si>
  <si>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</si>
  <si>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</si>
  <si>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</si>
  <si>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</si>
  <si>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</si>
  <si>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</si>
  <si>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</si>
  <si>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</si>
  <si>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</si>
  <si>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</si>
  <si>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</si>
  <si>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</si>
  <si>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</si>
  <si>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</si>
  <si>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</si>
  <si>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</si>
  <si>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</si>
  <si>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</si>
  <si>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</si>
  <si>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</si>
  <si>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</si>
  <si>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</si>
  <si>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</si>
  <si>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</si>
  <si>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</si>
  <si>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</si>
  <si>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</si>
  <si>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</si>
  <si>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</si>
  <si>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</si>
  <si>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</si>
  <si>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</si>
  <si>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</si>
  <si>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</si>
  <si>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</si>
  <si>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</si>
  <si>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</si>
  <si>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</si>
  <si>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</si>
  <si>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</si>
  <si>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</si>
  <si>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</si>
  <si>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</si>
  <si>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</si>
  <si>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</si>
  <si>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</si>
  <si>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</si>
  <si>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</si>
  <si>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</si>
  <si>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</si>
  <si>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</si>
  <si>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</si>
  <si>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</si>
  <si>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</si>
  <si>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</si>
  <si>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</si>
  <si>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</si>
  <si>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</si>
  <si>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</si>
  <si>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</si>
  <si>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</si>
  <si>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</si>
  <si>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</si>
  <si>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</si>
  <si>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</si>
  <si>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</si>
  <si>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</si>
  <si>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</si>
  <si>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</si>
  <si>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</si>
  <si>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</si>
  <si>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</si>
  <si>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</si>
  <si>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</si>
  <si>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</si>
  <si>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</si>
  <si>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</si>
  <si>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</si>
  <si>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</si>
  <si>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</si>
  <si>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</si>
  <si>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</si>
  <si>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</si>
  <si>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</si>
  <si>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</si>
  <si>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</si>
  <si>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</si>
  <si>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</si>
  <si>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</si>
  <si>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</si>
  <si>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</si>
  <si>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</si>
  <si>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</si>
  <si>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</si>
  <si>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</si>
  <si>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</si>
  <si>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</si>
  <si>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</si>
  <si>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</si>
  <si>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</si>
  <si>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</si>
  <si>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</si>
  <si>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</si>
  <si>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</si>
  <si>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</si>
  <si>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</si>
  <si>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</si>
  <si>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</si>
  <si>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</si>
  <si>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</si>
  <si>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</si>
  <si>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</si>
  <si>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</si>
  <si>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</si>
  <si>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</si>
  <si>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</si>
  <si>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</si>
  <si>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</si>
  <si>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</si>
  <si>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</si>
  <si>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</si>
  <si>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</si>
  <si>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</si>
  <si>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</si>
  <si>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</si>
  <si>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</si>
  <si>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</si>
  <si>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</si>
  <si>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</si>
  <si>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</si>
  <si>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</si>
  <si>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</si>
  <si>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</si>
  <si>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</si>
  <si>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</si>
  <si>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</si>
  <si>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</si>
  <si>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</si>
  <si>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</si>
  <si>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</si>
  <si>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</si>
  <si>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</si>
  <si>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</si>
  <si>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</si>
  <si>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</si>
  <si>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</si>
  <si>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</si>
  <si>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</si>
  <si>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</si>
  <si>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</si>
  <si>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</si>
  <si>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</si>
  <si>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</si>
  <si>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</si>
  <si>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</si>
  <si>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</si>
  <si>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</si>
  <si>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</si>
  <si>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</si>
  <si>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</si>
  <si>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</si>
  <si>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</si>
  <si>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</si>
  <si>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</si>
  <si>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</si>
  <si>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</si>
  <si>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</si>
  <si>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</si>
  <si>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</si>
  <si>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</si>
  <si>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</si>
  <si>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</si>
  <si>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</si>
  <si>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</si>
  <si>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</si>
  <si>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</si>
  <si>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</si>
  <si>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</si>
  <si>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</si>
  <si>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</si>
  <si>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</si>
  <si>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</si>
  <si>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</si>
  <si>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</si>
  <si>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</si>
  <si>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</si>
  <si>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</si>
  <si>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</si>
  <si>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</si>
  <si>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</si>
  <si>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</si>
  <si>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</si>
  <si>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</si>
  <si>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</si>
  <si>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</si>
  <si>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</si>
  <si>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</si>
  <si>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</si>
  <si>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</si>
  <si>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</si>
  <si>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</si>
  <si>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</si>
  <si>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</si>
  <si>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</si>
  <si>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</si>
  <si>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</si>
  <si>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</si>
  <si>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</si>
  <si>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</si>
  <si>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</si>
  <si>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</si>
  <si>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</si>
  <si>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</si>
  <si>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</si>
  <si>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</si>
  <si>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</si>
  <si>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</si>
  <si>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</si>
  <si>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</si>
  <si>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</si>
  <si>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</si>
  <si>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</si>
  <si>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</si>
  <si>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</si>
  <si>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</si>
  <si>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</si>
  <si>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</si>
  <si>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</si>
  <si>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</si>
  <si>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</si>
  <si>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</si>
  <si>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</si>
  <si>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</si>
  <si>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</si>
  <si>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</si>
  <si>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</si>
  <si>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</si>
  <si>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</si>
  <si>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</si>
  <si>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</si>
  <si>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</si>
  <si>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</si>
  <si>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</si>
  <si>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</si>
  <si>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</si>
  <si>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</si>
  <si>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</si>
  <si>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</si>
  <si>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</si>
  <si>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</si>
  <si>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</si>
  <si>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</si>
  <si>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</si>
  <si>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</si>
  <si>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</si>
  <si>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</si>
  <si>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</si>
  <si>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</si>
  <si>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</si>
  <si>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</si>
  <si>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</si>
  <si>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</si>
  <si>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</si>
  <si>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</si>
  <si>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</si>
  <si>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</si>
  <si>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</si>
  <si>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</si>
  <si>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</si>
  <si>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</si>
  <si>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</si>
  <si>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</si>
  <si>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</si>
  <si>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</si>
  <si>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</si>
  <si>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</si>
  <si>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</si>
  <si>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</si>
  <si>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</si>
  <si>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</si>
  <si>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</si>
  <si>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</si>
  <si>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</si>
  <si>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</si>
  <si>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</si>
  <si>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</si>
  <si>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</si>
  <si>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</si>
  <si>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</si>
  <si>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</si>
  <si>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</si>
  <si>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</si>
  <si>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</si>
  <si>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</si>
  <si>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</si>
  <si>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</si>
  <si>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</si>
  <si>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</si>
  <si>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</si>
  <si>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</si>
  <si>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</si>
  <si>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</si>
  <si>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</si>
  <si>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</si>
  <si>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</si>
  <si>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</si>
  <si>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</si>
  <si>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</si>
  <si>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</si>
  <si>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</si>
  <si>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</si>
  <si>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</si>
  <si>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</si>
  <si>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</si>
  <si>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</si>
  <si>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</si>
  <si>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</si>
  <si>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</si>
  <si>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</si>
  <si>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</si>
  <si>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</si>
  <si>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</si>
  <si>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</si>
  <si>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</si>
  <si>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</si>
  <si>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</si>
  <si>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</si>
  <si>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</si>
  <si>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</si>
  <si>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</si>
  <si>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</si>
  <si>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</si>
  <si>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</si>
  <si>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</si>
  <si>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</si>
  <si>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</si>
  <si>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</si>
  <si>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</si>
  <si>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</si>
  <si>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</si>
  <si>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</si>
  <si>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</si>
  <si>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</si>
  <si>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</si>
  <si>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</si>
  <si>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</si>
  <si>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</si>
  <si>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</si>
  <si>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</si>
  <si>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</si>
  <si>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</si>
  <si>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</si>
  <si>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</si>
  <si>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</si>
  <si>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</si>
  <si>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</si>
  <si>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</si>
  <si>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</si>
  <si>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</si>
  <si>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</si>
  <si>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</si>
  <si>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</si>
  <si>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</si>
  <si>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</si>
  <si>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</si>
  <si>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</si>
  <si>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</si>
  <si>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</si>
  <si>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</si>
  <si>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</si>
  <si>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</si>
  <si>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</si>
  <si>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</si>
  <si>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</si>
  <si>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</si>
  <si>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</si>
  <si>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</si>
  <si>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</si>
  <si>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</si>
  <si>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</si>
  <si>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</si>
  <si>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</si>
  <si>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</si>
  <si>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</si>
  <si>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</si>
  <si>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</si>
  <si>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</si>
  <si>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</si>
  <si>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</si>
  <si>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</si>
  <si>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</si>
  <si>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</si>
  <si>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</si>
  <si>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</si>
  <si>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</si>
  <si>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</si>
  <si>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</si>
  <si>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</si>
  <si>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</si>
  <si>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</si>
  <si>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</si>
  <si>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</si>
  <si>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</si>
  <si>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</si>
  <si>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</si>
  <si>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</si>
  <si>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</si>
  <si>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</si>
  <si>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</si>
  <si>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</si>
  <si>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</si>
  <si>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</si>
  <si>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</si>
  <si>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</si>
  <si>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</si>
  <si>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</si>
  <si>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</si>
  <si>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</si>
  <si>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</si>
  <si>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</si>
  <si>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</si>
  <si>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</si>
  <si>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</si>
  <si>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</si>
  <si>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</si>
  <si>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</si>
  <si>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</si>
  <si>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</si>
  <si>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</si>
  <si>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</si>
  <si>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</si>
  <si>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</si>
  <si>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</si>
  <si>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</si>
  <si>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</si>
  <si>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</si>
  <si>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</si>
  <si>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</si>
  <si>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</si>
  <si>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</si>
  <si>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</si>
  <si>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</si>
  <si>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</si>
  <si>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</si>
  <si>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</si>
  <si>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</si>
  <si>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</si>
  <si>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</si>
  <si>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</si>
  <si>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</si>
  <si>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</si>
  <si>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</si>
  <si>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</si>
  <si>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</si>
  <si>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</si>
  <si>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</si>
  <si>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</si>
  <si>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</si>
  <si>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</si>
  <si>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</si>
  <si>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</si>
  <si>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</si>
  <si>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</si>
  <si>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</si>
  <si>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</si>
  <si>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</si>
  <si>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</si>
  <si>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</si>
  <si>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</si>
  <si>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</si>
  <si>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</si>
  <si>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</si>
  <si>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</si>
  <si>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</si>
  <si>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</si>
  <si>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</si>
  <si>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</si>
  <si>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</si>
  <si>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</si>
  <si>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</si>
  <si>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</si>
  <si>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</si>
  <si>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</si>
  <si>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</si>
  <si>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</si>
  <si>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</si>
  <si>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</si>
  <si>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</si>
  <si>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</si>
  <si>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</si>
  <si>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</si>
  <si>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</si>
  <si>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</si>
  <si>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</si>
  <si>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</si>
  <si>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</si>
  <si>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</si>
  <si>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</si>
  <si>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</si>
  <si>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</si>
  <si>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</si>
  <si>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</si>
  <si>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</si>
  <si>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</si>
  <si>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</si>
  <si>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</si>
  <si>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</si>
  <si>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</si>
  <si>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</si>
  <si>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</si>
  <si>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</si>
  <si>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</si>
  <si>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</si>
  <si>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</si>
  <si>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</si>
  <si>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</si>
  <si>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</si>
  <si>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</si>
  <si>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</si>
  <si>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</si>
  <si>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</si>
  <si>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</si>
  <si>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</si>
  <si>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</si>
  <si>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</si>
  <si>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</si>
  <si>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</si>
  <si>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</si>
  <si>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</si>
  <si>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</si>
  <si>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</si>
  <si>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</si>
  <si>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</si>
  <si>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</si>
  <si>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</si>
  <si>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</si>
  <si>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</si>
  <si>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</si>
  <si>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</si>
  <si>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</si>
  <si>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</si>
  <si>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</si>
  <si>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</si>
  <si>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</si>
  <si>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</si>
  <si>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</si>
  <si>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</si>
  <si>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</si>
  <si>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</si>
  <si>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</si>
  <si>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</si>
  <si>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</si>
  <si>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</si>
  <si>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</si>
  <si>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</si>
  <si>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</si>
  <si>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</si>
  <si>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</si>
  <si>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</si>
  <si>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</si>
  <si>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</si>
  <si>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</si>
  <si>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</si>
  <si>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</si>
  <si>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</si>
  <si>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</si>
  <si>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</si>
  <si>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</si>
  <si>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</si>
  <si>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</si>
  <si>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</si>
  <si>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</si>
  <si>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</si>
  <si>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</si>
  <si>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</si>
  <si>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</si>
  <si>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</si>
  <si>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</si>
  <si>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</si>
  <si>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</si>
  <si>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</si>
  <si>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</si>
  <si>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</si>
  <si>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</si>
  <si>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</si>
  <si>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</si>
  <si>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</si>
  <si>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</si>
  <si>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</si>
  <si>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</si>
  <si>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</si>
  <si>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</si>
  <si>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</si>
  <si>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</si>
  <si>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</si>
  <si>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</si>
  <si>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</si>
  <si>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</si>
  <si>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</si>
  <si>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</si>
  <si>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</si>
  <si>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</si>
  <si>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</si>
  <si>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</si>
  <si>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</si>
  <si>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</si>
  <si>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</si>
  <si>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</si>
  <si>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</si>
  <si>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</si>
  <si>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</si>
  <si>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</si>
  <si>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</si>
  <si>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</si>
  <si>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</si>
  <si>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</si>
  <si>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</si>
  <si>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</si>
  <si>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</si>
  <si>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</si>
  <si>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</si>
  <si>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</si>
  <si>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</si>
  <si>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</si>
  <si>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</si>
  <si>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</si>
  <si>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</si>
  <si>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</si>
  <si>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</si>
  <si>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</si>
  <si>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</si>
  <si>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</si>
  <si>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</si>
  <si>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</si>
  <si>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</si>
  <si>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</si>
  <si>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</si>
  <si>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</si>
  <si>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</si>
  <si>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</si>
  <si>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</si>
  <si>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</si>
  <si>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</si>
  <si>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</si>
  <si>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</si>
  <si>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</si>
  <si>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</si>
  <si>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</si>
  <si>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</si>
  <si>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</si>
  <si>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</si>
  <si>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</si>
  <si>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</si>
  <si>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</si>
  <si>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</si>
  <si>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</si>
  <si>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</si>
  <si>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</si>
  <si>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</si>
  <si>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</si>
  <si>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</si>
  <si>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</si>
  <si>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</si>
  <si>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</si>
  <si>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</si>
  <si>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</si>
  <si>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</si>
  <si>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</si>
  <si>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</si>
  <si>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</si>
  <si>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</si>
  <si>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</si>
  <si>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</si>
  <si>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</si>
  <si>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</si>
  <si>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</si>
  <si>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</si>
  <si>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</si>
  <si>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</si>
  <si>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</si>
  <si>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</si>
  <si>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</si>
  <si>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</si>
  <si>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</si>
  <si>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</si>
  <si>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</si>
  <si>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</si>
  <si>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</si>
  <si>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</si>
  <si>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</si>
  <si>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</si>
  <si>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</si>
  <si>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</si>
  <si>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</si>
  <si>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</si>
  <si>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</si>
  <si>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</si>
  <si>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</si>
  <si>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</si>
  <si>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</si>
  <si>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</si>
  <si>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</si>
  <si>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</si>
  <si>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</si>
  <si>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</si>
  <si>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</si>
  <si>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</si>
  <si>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</si>
  <si>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</si>
  <si>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</si>
  <si>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</si>
  <si>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</si>
  <si>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</si>
  <si>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</si>
  <si>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</si>
  <si>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</si>
  <si>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</si>
  <si>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</si>
  <si>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</si>
  <si>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</si>
  <si>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</si>
  <si>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</si>
  <si>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</si>
  <si>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</si>
  <si>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</si>
  <si>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</si>
  <si>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</si>
  <si>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</si>
  <si>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</si>
  <si>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</si>
  <si>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</si>
  <si>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</si>
  <si>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</si>
  <si>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</si>
  <si>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</si>
  <si>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</si>
  <si>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</si>
  <si>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</si>
  <si>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</si>
  <si>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</si>
  <si>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</si>
  <si>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</si>
  <si>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</si>
  <si>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</si>
  <si>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</si>
  <si>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</si>
  <si>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</si>
  <si>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</si>
  <si>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</si>
  <si>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</si>
  <si>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</si>
  <si>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</si>
  <si>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</si>
  <si>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</si>
  <si>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</si>
  <si>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</si>
  <si>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</si>
  <si>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</si>
  <si>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</si>
  <si>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</si>
  <si>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</si>
  <si>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</si>
  <si>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</si>
  <si>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</si>
  <si>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</si>
  <si>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</si>
  <si>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</si>
  <si>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</si>
  <si>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</si>
  <si>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</si>
  <si>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</si>
  <si>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</si>
  <si>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</si>
  <si>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</si>
  <si>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</si>
  <si>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</si>
  <si>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</si>
  <si>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</si>
  <si>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</si>
  <si>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</si>
  <si>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</si>
  <si>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</si>
  <si>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</si>
  <si>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</si>
  <si>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</si>
  <si>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</si>
  <si>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</si>
  <si>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</si>
  <si>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</si>
  <si>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</si>
  <si>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</si>
  <si>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</si>
  <si>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</si>
  <si>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</si>
  <si>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</si>
  <si>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</si>
  <si>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</si>
  <si>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</si>
  <si>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</si>
  <si>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</si>
  <si>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</si>
  <si>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</si>
  <si>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</si>
  <si>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</si>
  <si>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</si>
  <si>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</si>
  <si>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</si>
  <si>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</si>
  <si>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</si>
  <si>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</si>
  <si>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</si>
  <si>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</si>
  <si>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</si>
  <si>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</si>
  <si>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</si>
  <si>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</si>
  <si>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</si>
  <si>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</si>
  <si>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</si>
  <si>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</si>
  <si>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</si>
  <si>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</si>
  <si>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</si>
  <si>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</si>
  <si>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</si>
  <si>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</si>
  <si>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</si>
  <si>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</si>
  <si>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</si>
  <si>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</si>
  <si>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</si>
  <si>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</si>
  <si>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</si>
  <si>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</si>
  <si>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</si>
  <si>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</si>
  <si>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</si>
  <si>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</si>
  <si>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</si>
  <si>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</si>
  <si>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</si>
  <si>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</si>
  <si>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</si>
  <si>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</si>
  <si>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</si>
  <si>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</si>
  <si>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</si>
  <si>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</si>
  <si>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</si>
  <si>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</si>
  <si>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</si>
  <si>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</si>
  <si>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</si>
  <si>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</si>
  <si>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</si>
  <si>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</si>
  <si>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</si>
  <si>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</si>
  <si>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</si>
  <si>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</si>
  <si>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</si>
  <si>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</si>
  <si>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</si>
  <si>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</si>
  <si>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</si>
  <si>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</si>
  <si>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</si>
  <si>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</si>
  <si>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</si>
  <si>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</si>
  <si>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</si>
  <si>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</si>
  <si>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</si>
  <si>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</si>
  <si>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</si>
  <si>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</si>
  <si>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</si>
  <si>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</si>
  <si>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</si>
  <si>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</si>
  <si>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</si>
  <si>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</si>
  <si>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</si>
  <si>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</si>
  <si>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</si>
  <si>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</si>
  <si>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</si>
  <si>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</si>
  <si>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</si>
  <si>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</si>
  <si>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</si>
  <si>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</si>
  <si>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</si>
  <si>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</si>
  <si>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</si>
  <si>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</si>
  <si>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</si>
  <si>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</si>
  <si>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</si>
  <si>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</si>
  <si>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</si>
  <si>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</si>
  <si>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</si>
  <si>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</si>
  <si>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</si>
  <si>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</si>
  <si>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</si>
  <si>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</si>
  <si>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</si>
  <si>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</si>
  <si>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</si>
  <si>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</si>
  <si>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</si>
  <si>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</si>
  <si>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</si>
  <si>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</si>
  <si>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</si>
  <si>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</si>
  <si>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</si>
  <si>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</si>
  <si>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</si>
  <si>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</si>
  <si>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</si>
  <si>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</si>
  <si>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</si>
  <si>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</si>
  <si>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</si>
  <si>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</si>
  <si>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</si>
  <si>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</si>
  <si>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</si>
  <si>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</si>
  <si>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</si>
  <si>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</si>
  <si>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</si>
  <si>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</si>
  <si>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</si>
  <si>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</si>
  <si>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</si>
  <si>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</si>
  <si>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</si>
  <si>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</si>
  <si>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</si>
  <si>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</si>
  <si>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</si>
  <si>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</si>
  <si>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</si>
  <si>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</si>
  <si>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</si>
  <si>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</si>
  <si>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</si>
  <si>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</si>
  <si>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</si>
  <si>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</si>
  <si>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</si>
  <si>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</si>
  <si>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</si>
  <si>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</si>
  <si>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</si>
  <si>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</si>
  <si>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</si>
  <si>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</si>
  <si>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</si>
  <si>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</si>
  <si>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</si>
  <si>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</si>
  <si>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</si>
  <si>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</si>
  <si>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</si>
  <si>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</si>
  <si>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</si>
  <si>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</si>
  <si>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</si>
  <si>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</si>
  <si>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</si>
  <si>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</si>
  <si>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</si>
  <si>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</si>
  <si>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</si>
  <si>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</si>
  <si>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</si>
  <si>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</si>
  <si>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</si>
  <si>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</si>
  <si>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</si>
  <si>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</si>
  <si>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</si>
  <si>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</si>
  <si>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</si>
  <si>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</si>
  <si>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</si>
  <si>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</si>
  <si>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</si>
  <si>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</si>
  <si>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</si>
  <si>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</si>
  <si>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</si>
  <si>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</si>
  <si>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</si>
  <si>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</si>
  <si>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</si>
  <si>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</si>
  <si>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</si>
  <si>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</si>
  <si>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</si>
  <si>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</si>
  <si>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</si>
  <si>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</si>
  <si>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</si>
  <si>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</si>
  <si>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</si>
  <si>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</si>
  <si>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</si>
  <si>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</si>
  <si>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</si>
  <si>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</si>
  <si>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</si>
  <si>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</si>
  <si>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</si>
  <si>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</si>
  <si>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</si>
  <si>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</si>
  <si>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</si>
  <si>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</si>
  <si>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</si>
  <si>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</si>
  <si>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</si>
  <si>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</si>
  <si>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</si>
  <si>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</si>
  <si>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</si>
  <si>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</si>
  <si>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</si>
  <si>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</si>
  <si>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</si>
  <si>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</si>
  <si>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</si>
  <si>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</si>
  <si>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</si>
  <si>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</si>
  <si>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</si>
  <si>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</si>
  <si>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</si>
  <si>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</si>
  <si>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</si>
  <si>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</si>
  <si>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</si>
  <si>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</si>
  <si>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</si>
  <si>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</si>
  <si>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</si>
  <si>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</si>
  <si>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</si>
  <si>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</si>
  <si>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</si>
  <si>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</si>
  <si>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</si>
  <si>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</si>
  <si>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</si>
  <si>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</si>
  <si>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</si>
  <si>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</si>
  <si>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</si>
  <si>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</si>
  <si>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</si>
  <si>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</si>
  <si>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</si>
  <si>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</si>
  <si>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</si>
  <si>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</si>
  <si>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</si>
  <si>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</si>
  <si>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</si>
  <si>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</si>
  <si>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</si>
  <si>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</si>
  <si>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</si>
  <si>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</si>
  <si>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</si>
  <si>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</si>
  <si>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</si>
  <si>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</si>
  <si>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</si>
  <si>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</si>
  <si>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</si>
  <si>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</si>
  <si>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</si>
  <si>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</si>
  <si>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</si>
  <si>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</si>
  <si>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</si>
  <si>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</si>
  <si>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</si>
  <si>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</si>
  <si>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</si>
  <si>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</si>
  <si>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</si>
  <si>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</si>
  <si>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</si>
  <si>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</si>
  <si>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</si>
  <si>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</si>
  <si>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</si>
  <si>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</si>
  <si>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</si>
  <si>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</si>
  <si>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</si>
  <si>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</si>
  <si>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</si>
  <si>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</si>
  <si>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</si>
  <si>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</si>
  <si>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</si>
  <si>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</si>
  <si>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</si>
  <si>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</si>
  <si>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</si>
  <si>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</si>
  <si>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</si>
  <si>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</si>
  <si>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</si>
  <si>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</si>
  <si>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</si>
  <si>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</si>
  <si>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</si>
  <si>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</si>
  <si>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</si>
  <si>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</si>
  <si>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</si>
  <si>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</si>
  <si>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</si>
  <si>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</si>
  <si>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</si>
  <si>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</si>
  <si>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</si>
  <si>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</si>
  <si>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</si>
  <si>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</si>
  <si>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</si>
  <si>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</si>
  <si>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</si>
  <si>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</si>
  <si>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</si>
  <si>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</si>
  <si>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</si>
  <si>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</si>
  <si>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</si>
  <si>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</si>
  <si>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</si>
  <si>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</si>
  <si>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</si>
  <si>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</si>
  <si>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</si>
  <si>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</si>
  <si>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</si>
  <si>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</si>
  <si>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</si>
  <si>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</si>
  <si>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</si>
  <si>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</si>
  <si>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</si>
  <si>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</si>
  <si>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</si>
  <si>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</si>
  <si>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</si>
  <si>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</si>
  <si>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</si>
  <si>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</si>
  <si>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</si>
  <si>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</si>
  <si>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</si>
  <si>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</si>
  <si>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</si>
  <si>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</si>
  <si>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</si>
  <si>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</si>
  <si>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</si>
  <si>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</si>
  <si>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</si>
  <si>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</si>
  <si>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</si>
  <si>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</si>
  <si>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</si>
  <si>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</si>
  <si>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</si>
  <si>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</si>
  <si>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</si>
  <si>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</si>
  <si>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</si>
  <si>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</si>
  <si>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</si>
  <si>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</si>
  <si>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</si>
  <si>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</si>
  <si>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</si>
  <si>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</si>
  <si>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</si>
  <si>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</si>
  <si>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</si>
  <si>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</si>
  <si>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</si>
  <si>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</si>
  <si>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</si>
  <si>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</si>
  <si>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</si>
  <si>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</si>
  <si>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</si>
  <si>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</si>
  <si>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</si>
  <si>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</si>
  <si>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</si>
  <si>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</si>
  <si>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</si>
  <si>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</si>
  <si>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</si>
  <si>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</si>
  <si>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</si>
  <si>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</si>
  <si>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</si>
  <si>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</si>
  <si>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</si>
  <si>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</si>
  <si>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</si>
  <si>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</si>
  <si>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</si>
  <si>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</si>
  <si>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</si>
  <si>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</si>
  <si>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</si>
  <si>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</si>
  <si>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</si>
  <si>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</si>
  <si>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</si>
  <si>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</si>
  <si>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</si>
  <si>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</si>
  <si>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</si>
  <si>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</si>
  <si>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</si>
  <si>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</si>
  <si>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</si>
  <si>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</si>
  <si>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</si>
  <si>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</si>
  <si>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</si>
  <si>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</si>
  <si>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</si>
  <si>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</si>
  <si>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</si>
  <si>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</si>
  <si>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</si>
  <si>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</si>
  <si>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</si>
  <si>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</si>
  <si>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</si>
  <si>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</si>
  <si>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</si>
  <si>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</si>
  <si>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</si>
  <si>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</si>
  <si>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</si>
  <si>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</si>
  <si>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</si>
  <si>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</si>
  <si>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</si>
  <si>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</si>
  <si>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</si>
  <si>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</si>
  <si>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</si>
  <si>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</si>
  <si>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</si>
  <si>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</si>
  <si>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</si>
  <si>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</si>
  <si>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</si>
  <si>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</si>
  <si>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</si>
  <si>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</si>
  <si>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</si>
  <si>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</si>
  <si>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</si>
  <si>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</si>
  <si>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</si>
  <si>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</si>
  <si>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</si>
  <si>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</si>
  <si>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</si>
  <si>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</si>
  <si>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</si>
  <si>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</si>
  <si>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</si>
  <si>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</si>
  <si>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</si>
  <si>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</si>
  <si>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</si>
  <si>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</si>
  <si>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</si>
  <si>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</si>
  <si>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</si>
  <si>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</si>
  <si>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</si>
  <si>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</si>
  <si>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</si>
  <si>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</si>
  <si>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</si>
  <si>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</si>
  <si>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</si>
  <si>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</si>
  <si>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</si>
  <si>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</si>
  <si>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</si>
  <si>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</si>
  <si>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</si>
  <si>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</si>
  <si>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</si>
  <si>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</si>
  <si>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</si>
  <si>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</si>
  <si>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</si>
  <si>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</si>
  <si>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</si>
  <si>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</si>
  <si>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</si>
  <si>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</si>
  <si>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</si>
  <si>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</si>
  <si>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</si>
  <si>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</si>
  <si>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</si>
  <si>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</si>
  <si>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</si>
  <si>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</si>
  <si>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</si>
  <si>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</si>
  <si>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</si>
  <si>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</si>
  <si>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</si>
  <si>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</si>
  <si>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</si>
  <si>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</si>
  <si>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</si>
  <si>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</si>
  <si>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</si>
  <si>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</si>
  <si>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</si>
  <si>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</si>
  <si>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</si>
  <si>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</si>
  <si>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</si>
  <si>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</si>
  <si>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</si>
  <si>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</si>
  <si>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</si>
  <si>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</si>
  <si>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</si>
  <si>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</si>
  <si>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</si>
  <si>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</si>
  <si>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</si>
  <si>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</si>
  <si>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</si>
  <si>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</si>
  <si>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</si>
  <si>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</si>
  <si>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</si>
  <si>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</si>
  <si>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</si>
  <si>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</si>
  <si>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</si>
  <si>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</si>
  <si>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</si>
  <si>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</si>
  <si>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</si>
  <si>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</si>
  <si>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</si>
  <si>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</si>
  <si>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</si>
  <si>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</si>
  <si>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</si>
  <si>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</si>
  <si>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</si>
  <si>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</si>
  <si>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</si>
  <si>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</si>
  <si>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</si>
  <si>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</si>
  <si>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</si>
  <si>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</si>
  <si>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</si>
  <si>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</si>
  <si>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</si>
  <si>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</si>
  <si>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</si>
  <si>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</si>
  <si>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</si>
  <si>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</si>
  <si>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</si>
  <si>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</si>
  <si>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</si>
  <si>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</si>
  <si>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</si>
  <si>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</si>
  <si>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</si>
  <si>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</si>
  <si>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</si>
  <si>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</si>
  <si>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</si>
  <si>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</si>
  <si>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</si>
  <si>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</si>
  <si>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</si>
  <si>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</si>
  <si>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</si>
  <si>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</si>
  <si>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</si>
  <si>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</si>
  <si>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</si>
  <si>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</si>
  <si>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</si>
  <si>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</si>
  <si>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</si>
  <si>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</si>
  <si>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</si>
  <si>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</si>
  <si>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</si>
  <si>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</si>
  <si>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</si>
  <si>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</si>
  <si>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</si>
  <si>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</si>
  <si>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</si>
  <si>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</si>
  <si>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</si>
  <si>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</si>
  <si>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</si>
  <si>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</si>
  <si>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</si>
  <si>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</si>
  <si>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</si>
  <si>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</si>
  <si>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</si>
  <si>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</si>
  <si>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</si>
  <si>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</si>
  <si>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</si>
  <si>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</si>
  <si>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</si>
  <si>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</si>
  <si>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</si>
  <si>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</si>
  <si>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</si>
  <si>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</si>
  <si>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</si>
  <si>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</si>
  <si>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</si>
  <si>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</si>
  <si>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</si>
  <si>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</si>
  <si>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</si>
  <si>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</si>
  <si>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</si>
  <si>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</si>
  <si>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</si>
  <si>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</si>
  <si>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</si>
  <si>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</si>
  <si>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</si>
  <si>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</si>
  <si>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</si>
  <si>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</si>
  <si>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</si>
  <si>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</si>
  <si>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</si>
  <si>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</si>
  <si>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</si>
  <si>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</si>
  <si>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</si>
  <si>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</si>
  <si>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</si>
  <si>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</si>
  <si>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</si>
  <si>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</si>
  <si>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</si>
  <si>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</si>
  <si>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</si>
  <si>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</si>
  <si>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</si>
  <si>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</si>
  <si>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</si>
  <si>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</si>
  <si>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</si>
  <si>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</si>
  <si>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</si>
  <si>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</si>
  <si>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</si>
  <si>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</si>
  <si>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</si>
  <si>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</si>
  <si>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</si>
  <si>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</si>
  <si>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</si>
  <si>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</si>
  <si>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</si>
  <si>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</si>
  <si>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</si>
  <si>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</si>
  <si>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</si>
  <si>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</si>
  <si>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</si>
  <si>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</si>
  <si>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</si>
  <si>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</si>
  <si>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</si>
  <si>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</si>
  <si>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</si>
  <si>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</si>
  <si>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</si>
  <si>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</si>
  <si>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</si>
  <si>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</si>
  <si>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</si>
  <si>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</si>
  <si>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</si>
  <si>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</si>
  <si>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</si>
  <si>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</si>
  <si>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</si>
  <si>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</si>
  <si>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</si>
  <si>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</si>
  <si>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</si>
  <si>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</si>
  <si>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</si>
  <si>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</si>
  <si>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</si>
  <si>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</si>
  <si>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</si>
  <si>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</si>
  <si>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</si>
  <si>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</si>
  <si>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</si>
  <si>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</si>
  <si>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</si>
  <si>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</si>
  <si>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</si>
  <si>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</si>
  <si>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</si>
  <si>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</si>
  <si>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</si>
  <si>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</si>
  <si>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</si>
  <si>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</si>
  <si>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</si>
  <si>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</si>
  <si>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</si>
  <si>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</si>
  <si>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</si>
  <si>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</si>
  <si>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</si>
  <si>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</si>
  <si>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</si>
  <si>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</si>
  <si>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</si>
  <si>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</si>
  <si>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</si>
  <si>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</si>
  <si>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</si>
  <si>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</si>
  <si>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</si>
  <si>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</si>
  <si>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</si>
  <si>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</si>
  <si>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</si>
  <si>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</si>
  <si>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</si>
  <si>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</si>
  <si>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</si>
  <si>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</si>
  <si>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</si>
  <si>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</si>
  <si>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</si>
  <si>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</si>
  <si>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</si>
  <si>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</si>
  <si>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</si>
  <si>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</si>
  <si>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</si>
  <si>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</si>
  <si>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</si>
  <si>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</si>
  <si>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</si>
  <si>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</si>
  <si>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</si>
  <si>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</si>
  <si>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</si>
  <si>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</si>
  <si>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</si>
  <si>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</si>
  <si>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</si>
  <si>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</si>
  <si>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</si>
  <si>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</si>
  <si>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</si>
  <si>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</si>
  <si>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</si>
  <si>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</si>
  <si>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</si>
  <si>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</si>
  <si>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</si>
  <si>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</si>
  <si>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</si>
  <si>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</si>
  <si>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</si>
  <si>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</si>
  <si>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</si>
  <si>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</si>
  <si>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</si>
  <si>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</si>
  <si>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</si>
  <si>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</si>
  <si>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</si>
  <si>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</si>
  <si>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</si>
  <si>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</si>
  <si>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</si>
  <si>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</si>
  <si>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</si>
  <si>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</si>
  <si>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</si>
  <si>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</si>
  <si>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</si>
  <si>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</si>
  <si>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</si>
  <si>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</si>
  <si>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</si>
  <si>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</si>
  <si>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</si>
  <si>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</si>
  <si>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</si>
  <si>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</si>
  <si>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</si>
  <si>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</si>
  <si>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</si>
  <si>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</si>
  <si>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</si>
  <si>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</si>
  <si>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</si>
  <si>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</si>
  <si>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</si>
  <si>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</si>
  <si>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</si>
  <si>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</si>
  <si>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</si>
  <si>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</si>
  <si>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</si>
  <si>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</si>
  <si>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</si>
  <si>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</si>
  <si>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</si>
  <si>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</si>
  <si>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</si>
  <si>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</si>
  <si>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</si>
  <si>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</si>
  <si>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</si>
  <si>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</si>
  <si>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</si>
  <si>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</si>
  <si>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</si>
  <si>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</si>
  <si>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</si>
  <si>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</si>
  <si>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</si>
  <si>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</si>
  <si>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</si>
  <si>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</si>
  <si>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</si>
  <si>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</si>
  <si>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</si>
  <si>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</si>
  <si>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</si>
  <si>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</si>
  <si>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</si>
  <si>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</si>
  <si>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</si>
  <si>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</si>
  <si>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</si>
  <si>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</si>
  <si>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</si>
  <si>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</si>
  <si>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</si>
  <si>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</si>
  <si>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</si>
  <si>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</si>
  <si>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</si>
  <si>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</si>
  <si>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</si>
  <si>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</si>
  <si>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</si>
  <si>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</si>
  <si>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</si>
  <si>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</si>
  <si>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</si>
  <si>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</si>
  <si>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</si>
  <si>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</si>
  <si>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</si>
  <si>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</si>
  <si>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</si>
  <si>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</si>
  <si>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</si>
  <si>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</si>
  <si>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</si>
  <si>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</si>
  <si>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</si>
  <si>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</si>
  <si>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</si>
  <si>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</si>
  <si>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</si>
  <si>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</si>
  <si>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</si>
  <si>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</si>
  <si>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</si>
  <si>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</si>
  <si>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</si>
  <si>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</si>
  <si>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</si>
  <si>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</si>
  <si>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</si>
  <si>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</si>
  <si>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</si>
  <si>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</si>
  <si>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</si>
  <si>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</si>
  <si>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</si>
  <si>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</si>
  <si>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</si>
  <si>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</si>
  <si>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</si>
  <si>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</si>
  <si>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</si>
  <si>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</si>
  <si>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</si>
  <si>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</si>
  <si>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</si>
  <si>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</si>
  <si>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</si>
  <si>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</si>
  <si>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</si>
  <si>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</si>
  <si>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</si>
  <si>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</si>
  <si>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</si>
  <si>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</si>
  <si>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</si>
  <si>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</si>
  <si>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</si>
  <si>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</si>
  <si>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</si>
  <si>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</si>
  <si>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</si>
  <si>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</si>
  <si>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</si>
  <si>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</si>
  <si>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</si>
  <si>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</si>
  <si>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</si>
  <si>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</si>
  <si>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</si>
  <si>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</si>
  <si>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</si>
  <si>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</si>
  <si>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</si>
  <si>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</si>
  <si>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</si>
  <si>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</si>
  <si>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</si>
  <si>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</si>
  <si>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</si>
  <si>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</si>
  <si>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</si>
  <si>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</si>
  <si>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</si>
  <si>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</si>
  <si>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</si>
  <si>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</si>
  <si>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</si>
  <si>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</si>
  <si>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</si>
  <si>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</si>
  <si>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</si>
  <si>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</si>
  <si>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</si>
  <si>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</si>
  <si>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</si>
  <si>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</si>
  <si>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</si>
  <si>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</si>
  <si>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</si>
  <si>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</si>
  <si>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</si>
  <si>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</si>
  <si>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</si>
  <si>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</si>
  <si>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</si>
  <si>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</si>
  <si>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</si>
  <si>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</si>
  <si>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</si>
  <si>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</si>
  <si>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</si>
  <si>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</si>
  <si>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</si>
  <si>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</si>
  <si>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</si>
  <si>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</si>
  <si>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</si>
  <si>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</si>
  <si>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</si>
  <si>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</si>
  <si>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</si>
  <si>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</si>
  <si>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</si>
  <si>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</si>
  <si>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</si>
  <si>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</si>
  <si>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</si>
  <si>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</si>
  <si>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</si>
  <si>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</si>
  <si>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</si>
  <si>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</si>
  <si>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</si>
  <si>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</si>
  <si>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</si>
  <si>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</si>
  <si>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</si>
  <si>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</si>
  <si>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</si>
  <si>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</si>
  <si>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</si>
  <si>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</si>
  <si>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</si>
  <si>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</si>
  <si>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</si>
  <si>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</si>
  <si>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</si>
  <si>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</si>
  <si>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</si>
  <si>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</si>
  <si>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</si>
  <si>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</si>
  <si>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</si>
  <si>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</si>
  <si>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</si>
  <si>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</si>
  <si>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</si>
  <si>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</si>
  <si>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</si>
  <si>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</si>
  <si>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</si>
  <si>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</si>
  <si>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</si>
  <si>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</si>
  <si>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</si>
  <si>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</si>
  <si>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</si>
  <si>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</si>
  <si>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</si>
  <si>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</si>
  <si>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</si>
  <si>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</si>
  <si>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</si>
  <si>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</si>
  <si>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</si>
  <si>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</si>
  <si>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</si>
  <si>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</si>
  <si>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</si>
  <si>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</si>
  <si>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</si>
  <si>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</si>
  <si>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</si>
  <si>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</si>
  <si>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</si>
  <si>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</si>
  <si>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</si>
  <si>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</si>
  <si>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</si>
  <si>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</si>
  <si>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</si>
  <si>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</si>
  <si>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</si>
  <si>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</si>
  <si>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</si>
  <si>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</si>
  <si>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</si>
  <si>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</si>
  <si>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</si>
  <si>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</si>
  <si>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</si>
  <si>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</si>
  <si>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</si>
  <si>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</si>
  <si>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</si>
  <si>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</si>
  <si>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</si>
  <si>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</si>
  <si>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</si>
  <si>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</si>
  <si>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</si>
  <si>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</si>
  <si>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</si>
  <si>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</si>
  <si>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</si>
  <si>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</si>
  <si>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</si>
  <si>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</si>
  <si>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</si>
  <si>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</si>
  <si>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</si>
  <si>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</si>
  <si>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</si>
  <si>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</si>
  <si>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</si>
  <si>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</si>
  <si>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</si>
  <si>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</si>
  <si>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</si>
  <si>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</si>
  <si>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</si>
  <si>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</si>
  <si>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</si>
  <si>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</si>
  <si>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</si>
  <si>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</si>
  <si>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</si>
  <si>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</si>
  <si>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</si>
  <si>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</si>
  <si>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</si>
  <si>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</si>
  <si>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</si>
  <si>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</si>
  <si>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</si>
  <si>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</si>
  <si>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</si>
  <si>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</si>
  <si>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</si>
  <si>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</si>
  <si>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</si>
  <si>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</si>
  <si>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</si>
  <si>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</si>
  <si>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</si>
  <si>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</si>
  <si>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</si>
  <si>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</si>
  <si>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</si>
  <si>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</si>
  <si>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</si>
  <si>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</si>
  <si>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</si>
  <si>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</si>
  <si>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</si>
  <si>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</si>
  <si>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</si>
  <si>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</si>
  <si>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</si>
  <si>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</si>
  <si>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</si>
  <si>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</si>
  <si>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</si>
  <si>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</si>
  <si>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</si>
  <si>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</si>
  <si>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</si>
  <si>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</si>
  <si>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</si>
  <si>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</si>
  <si>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</si>
  <si>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</si>
  <si>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</si>
  <si>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</si>
  <si>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</si>
  <si>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</si>
  <si>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</si>
  <si>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</si>
  <si>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</si>
  <si>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</si>
  <si>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</si>
  <si>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</si>
  <si>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</si>
  <si>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</si>
  <si>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</si>
  <si>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</si>
  <si>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</si>
  <si>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</si>
  <si>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</si>
  <si>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</si>
  <si>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</si>
  <si>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</si>
  <si>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</si>
  <si>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</si>
  <si>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</si>
  <si>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</si>
  <si>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</si>
  <si>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</si>
  <si>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</si>
  <si>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</si>
  <si>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</si>
  <si>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</si>
  <si>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</si>
  <si>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</si>
  <si>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</si>
  <si>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</si>
  <si>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</si>
  <si>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</si>
  <si>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</si>
  <si>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</si>
  <si>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</si>
  <si>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</si>
  <si>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</si>
  <si>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</si>
  <si>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</si>
  <si>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</si>
  <si>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</si>
  <si>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</si>
  <si>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</si>
  <si>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</si>
  <si>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</si>
  <si>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</si>
  <si>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</si>
  <si>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</si>
  <si>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</si>
  <si>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</si>
  <si>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</si>
  <si>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</si>
  <si>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</si>
  <si>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</si>
  <si>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</si>
  <si>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</si>
  <si>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</si>
  <si>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</si>
  <si>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</si>
  <si>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</si>
  <si>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</si>
  <si>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</si>
  <si>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</si>
  <si>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</si>
  <si>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</si>
  <si>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</si>
  <si>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</si>
  <si>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</si>
  <si>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</si>
  <si>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</si>
  <si>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</si>
  <si>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</si>
  <si>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</si>
  <si>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</si>
  <si>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</si>
  <si>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</si>
  <si>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</si>
  <si>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</si>
  <si>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</si>
  <si>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</si>
  <si>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</si>
  <si>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</si>
  <si>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</si>
  <si>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</si>
  <si>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</si>
  <si>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</si>
  <si>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</si>
  <si>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</si>
  <si>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</si>
  <si>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</si>
  <si>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</si>
  <si>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</si>
  <si>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</si>
  <si>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</si>
  <si>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</si>
  <si>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</si>
  <si>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</si>
  <si>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</si>
  <si>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</si>
  <si>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</si>
  <si>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</si>
  <si>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</si>
  <si>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</si>
  <si>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</si>
  <si>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</si>
  <si>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</si>
  <si>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</si>
  <si>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</si>
  <si>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</si>
  <si>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</si>
  <si>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</si>
  <si>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</si>
  <si>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</si>
  <si>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</si>
  <si>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</si>
  <si>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</si>
  <si>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</si>
  <si>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</si>
  <si>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</si>
  <si>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</si>
  <si>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</si>
  <si>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</si>
  <si>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</si>
  <si>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</si>
  <si>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</si>
  <si>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</si>
  <si>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</si>
  <si>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</si>
  <si>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</si>
  <si>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</si>
  <si>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</si>
  <si>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</si>
  <si>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</si>
  <si>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</si>
  <si>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</si>
  <si>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</si>
  <si>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</si>
  <si>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</si>
  <si>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</si>
  <si>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</si>
  <si>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</si>
  <si>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</si>
  <si>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</si>
  <si>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</si>
  <si>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</si>
  <si>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</si>
  <si>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</si>
  <si>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</si>
  <si>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</si>
  <si>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</si>
  <si>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</si>
  <si>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</si>
  <si>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</si>
  <si>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</si>
  <si>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</si>
  <si>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</si>
  <si>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</si>
  <si>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</si>
  <si>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</si>
  <si>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</si>
  <si>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</si>
  <si>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</si>
  <si>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</si>
  <si>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</si>
  <si>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</si>
  <si>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</si>
  <si>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</si>
  <si>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</si>
  <si>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</si>
  <si>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</si>
  <si>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</si>
  <si>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</si>
  <si>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</si>
  <si>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</si>
  <si>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</si>
  <si>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</si>
  <si>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</si>
  <si>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</si>
  <si>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</si>
  <si>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</si>
  <si>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</si>
  <si>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</si>
  <si>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</si>
  <si>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</si>
  <si>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</si>
  <si>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</si>
  <si>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</si>
  <si>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</si>
  <si>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</si>
  <si>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</si>
  <si>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</si>
  <si>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</si>
  <si>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</si>
  <si>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</si>
  <si>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</si>
  <si>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</si>
  <si>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</si>
  <si>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</si>
  <si>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</si>
  <si>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</si>
  <si>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</si>
  <si>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</si>
  <si>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</si>
  <si>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</si>
  <si>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</si>
  <si>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</si>
  <si>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</si>
  <si>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</si>
  <si>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</si>
  <si>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</si>
  <si>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</si>
  <si>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</si>
  <si>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</si>
  <si>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</si>
  <si>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</si>
  <si>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</si>
  <si>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</si>
  <si>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</si>
  <si>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</si>
  <si>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</si>
  <si>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</si>
  <si>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</si>
  <si>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</si>
  <si>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</si>
  <si>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</si>
  <si>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</si>
  <si>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</si>
  <si>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</si>
  <si>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</si>
  <si>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</si>
  <si>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</si>
  <si>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</si>
  <si>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</si>
  <si>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</si>
  <si>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</si>
  <si>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</si>
  <si>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</si>
  <si>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</si>
  <si>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</si>
  <si>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</si>
  <si>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</si>
  <si>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</si>
  <si>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</si>
  <si>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</si>
  <si>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</si>
  <si>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</si>
  <si>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</si>
  <si>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</si>
  <si>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</si>
  <si>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</si>
  <si>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</si>
  <si>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</si>
  <si>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</si>
  <si>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</si>
  <si>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</si>
  <si>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</si>
  <si>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</si>
  <si>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</si>
  <si>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</si>
  <si>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</si>
  <si>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</si>
  <si>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</si>
  <si>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</si>
  <si>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</si>
  <si>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</si>
  <si>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</si>
  <si>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</si>
  <si>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</si>
  <si>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</si>
  <si>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</si>
  <si>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</si>
  <si>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</si>
  <si>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</si>
  <si>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</si>
  <si>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</si>
  <si>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</si>
  <si>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</si>
  <si>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</si>
  <si>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</si>
  <si>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</si>
  <si>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</si>
  <si>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</si>
  <si>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</si>
  <si>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</si>
  <si>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</si>
  <si>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</si>
  <si>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</si>
  <si>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</si>
  <si>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</si>
  <si>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</si>
  <si>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</si>
  <si>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</si>
  <si>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</si>
  <si>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</si>
  <si>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</si>
  <si>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</si>
  <si>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</si>
  <si>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</si>
  <si>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</si>
  <si>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</si>
  <si>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</si>
  <si>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</si>
  <si>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</si>
  <si>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</si>
  <si>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</si>
  <si>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</si>
  <si>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</si>
  <si>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</si>
  <si>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</si>
  <si>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</si>
  <si>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</si>
  <si>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</si>
  <si>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</si>
  <si>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</si>
  <si>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</si>
  <si>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</si>
  <si>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</si>
  <si>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</si>
  <si>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</si>
  <si>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</si>
  <si>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</si>
  <si>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</si>
  <si>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</si>
  <si>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</si>
  <si>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</si>
  <si>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</si>
  <si>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</si>
  <si>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</si>
  <si>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</si>
  <si>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</si>
  <si>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</si>
  <si>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</si>
  <si>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</si>
  <si>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</si>
  <si>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</si>
  <si>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</si>
  <si>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</si>
  <si>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</si>
  <si>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</si>
  <si>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</si>
  <si>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</si>
  <si>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</si>
  <si>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</si>
  <si>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</si>
  <si>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</si>
  <si>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</si>
  <si>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</si>
  <si>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</si>
  <si>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</si>
  <si>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</si>
  <si>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</si>
  <si>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</si>
  <si>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</si>
  <si>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</si>
  <si>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</si>
  <si>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</si>
  <si>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</si>
  <si>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</si>
  <si>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</si>
  <si>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</si>
  <si>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</si>
  <si>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</si>
  <si>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</si>
  <si>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</si>
  <si>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</si>
  <si>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</si>
  <si>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</si>
  <si>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</si>
  <si>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</si>
  <si>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</si>
  <si>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</si>
  <si>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</si>
  <si>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</si>
  <si>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</si>
  <si>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</si>
  <si>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</si>
  <si>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</si>
  <si>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</si>
  <si>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</si>
  <si>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</si>
  <si>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</si>
  <si>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</si>
  <si>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</si>
  <si>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</si>
  <si>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</si>
  <si>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</si>
  <si>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</si>
  <si>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</si>
  <si>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</si>
  <si>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</si>
  <si>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</si>
  <si>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</si>
  <si>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</si>
  <si>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</si>
  <si>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</si>
  <si>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</si>
  <si>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</si>
  <si>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</si>
  <si>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</si>
  <si>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</si>
  <si>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</si>
  <si>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</si>
  <si>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</si>
  <si>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</si>
  <si>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</si>
  <si>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</si>
  <si>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</si>
  <si>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</si>
  <si>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</si>
  <si>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</si>
  <si>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</si>
  <si>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</si>
  <si>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</si>
  <si>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</si>
  <si>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</si>
  <si>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</si>
  <si>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</si>
  <si>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</si>
  <si>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</si>
  <si>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</si>
  <si>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</si>
  <si>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</si>
  <si>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</si>
  <si>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</si>
  <si>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</si>
  <si>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</si>
  <si>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</si>
  <si>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</si>
  <si>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</si>
  <si>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</si>
  <si>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</si>
  <si>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</si>
  <si>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</si>
  <si>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</si>
  <si>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</si>
  <si>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</si>
  <si>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</si>
  <si>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</si>
  <si>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</si>
  <si>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</si>
  <si>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</si>
  <si>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</si>
  <si>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</si>
  <si>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</si>
  <si>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</si>
  <si>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</si>
  <si>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</si>
  <si>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</si>
  <si>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</si>
  <si>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</si>
  <si>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</si>
  <si>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</si>
  <si>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</si>
  <si>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</si>
  <si>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</si>
  <si>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</si>
  <si>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</si>
  <si>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</si>
  <si>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</si>
  <si>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</si>
  <si>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</si>
  <si>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</si>
  <si>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</si>
  <si>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</si>
  <si>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</si>
  <si>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</si>
  <si>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</si>
  <si>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</si>
  <si>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</si>
  <si>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</si>
  <si>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</si>
  <si>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</si>
  <si>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</si>
  <si>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</si>
  <si>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</si>
  <si>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</si>
  <si>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</si>
  <si>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</si>
  <si>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</si>
  <si>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</si>
  <si>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</si>
  <si>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</si>
  <si>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</si>
  <si>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</si>
  <si>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</si>
  <si>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</si>
  <si>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</si>
  <si>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</si>
  <si>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</si>
  <si>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</si>
  <si>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</si>
  <si>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</si>
  <si>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</si>
  <si>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</si>
  <si>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</si>
  <si>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</si>
  <si>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</si>
  <si>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</si>
  <si>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</si>
  <si>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</si>
  <si>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</si>
  <si>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</si>
  <si>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</si>
  <si>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</si>
  <si>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</si>
  <si>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</si>
  <si>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</si>
  <si>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</si>
  <si>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</si>
  <si>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</si>
  <si>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</si>
  <si>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</si>
  <si>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</si>
  <si>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</si>
  <si>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</si>
  <si>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</si>
  <si>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</si>
  <si>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</si>
  <si>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</si>
  <si>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</si>
  <si>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</si>
  <si>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</si>
  <si>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</si>
  <si>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</si>
  <si>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</si>
  <si>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</si>
  <si>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</si>
  <si>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</si>
  <si>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</si>
  <si>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</si>
  <si>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</si>
  <si>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</si>
  <si>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</si>
  <si>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</si>
  <si>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</si>
  <si>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</si>
  <si>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</si>
  <si>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</si>
  <si>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</si>
  <si>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</si>
  <si>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</si>
  <si>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</si>
  <si>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</si>
  <si>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</si>
  <si>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</si>
  <si>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</si>
  <si>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</si>
  <si>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</si>
  <si>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</si>
  <si>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</si>
  <si>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</si>
  <si>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</si>
  <si>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</si>
  <si>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</si>
  <si>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</si>
  <si>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</si>
  <si>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</si>
  <si>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</si>
  <si>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</si>
  <si>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</si>
  <si>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</si>
  <si>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</si>
  <si>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</si>
  <si>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</si>
  <si>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</si>
  <si>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</si>
  <si>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</si>
  <si>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</si>
  <si>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</si>
  <si>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</si>
  <si>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</si>
  <si>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</si>
  <si>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</si>
  <si>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</si>
  <si>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</si>
  <si>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</si>
  <si>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</si>
  <si>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</si>
  <si>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</si>
  <si>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</si>
  <si>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</si>
  <si>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</si>
  <si>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</si>
  <si>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</si>
  <si>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</si>
  <si>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</si>
  <si>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</si>
  <si>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</si>
  <si>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</si>
  <si>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</si>
  <si>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</si>
  <si>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</si>
  <si>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</si>
  <si>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</si>
  <si>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</si>
  <si>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</si>
  <si>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</si>
  <si>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</si>
  <si>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</si>
  <si>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</si>
  <si>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</si>
  <si>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</si>
  <si>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</si>
  <si>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</si>
  <si>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</si>
  <si>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</si>
  <si>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</si>
  <si>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</si>
  <si>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</si>
  <si>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</si>
  <si>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</si>
  <si>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</si>
  <si>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</si>
  <si>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</si>
  <si>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</si>
  <si>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</si>
  <si>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</si>
  <si>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</si>
  <si>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</si>
  <si>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</si>
  <si>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</si>
  <si>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</si>
  <si>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</si>
  <si>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</si>
  <si>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</si>
  <si>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</si>
  <si>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</si>
  <si>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</si>
  <si>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</si>
  <si>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</si>
  <si>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</si>
  <si>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</si>
  <si>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</si>
  <si>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</si>
  <si>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</si>
  <si>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</si>
  <si>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</si>
  <si>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</si>
  <si>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</si>
  <si>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</si>
  <si>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</si>
  <si>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</si>
  <si>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</si>
  <si>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</si>
  <si>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</si>
  <si>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</si>
  <si>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</si>
  <si>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</si>
  <si>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</si>
  <si>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</si>
  <si>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</si>
  <si>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</si>
  <si>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</si>
  <si>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</si>
  <si>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</si>
  <si>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</si>
  <si>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</si>
  <si>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</si>
  <si>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</si>
  <si>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</si>
  <si>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</si>
  <si>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</si>
  <si>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</si>
  <si>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</si>
  <si>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</si>
  <si>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</si>
  <si>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</si>
  <si>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</si>
  <si>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</si>
  <si>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</si>
  <si>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</si>
  <si>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</si>
  <si>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</si>
  <si>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</si>
  <si>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</si>
  <si>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</si>
  <si>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</si>
  <si>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</si>
  <si>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</si>
  <si>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</si>
  <si>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</si>
  <si>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</si>
  <si>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</si>
  <si>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</si>
  <si>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</si>
  <si>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</si>
  <si>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</si>
  <si>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</si>
  <si>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</si>
  <si>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</si>
  <si>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</si>
  <si>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</si>
  <si>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</si>
  <si>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</si>
  <si>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</si>
  <si>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</si>
  <si>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</si>
  <si>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</si>
  <si>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</si>
  <si>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</si>
  <si>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</si>
  <si>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</si>
  <si>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</si>
  <si>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</si>
  <si>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</si>
  <si>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</si>
  <si>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</si>
  <si>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</si>
  <si>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</si>
  <si>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</si>
  <si>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</si>
  <si>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</si>
  <si>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</si>
  <si>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</si>
  <si>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</si>
  <si>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</si>
  <si>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</si>
  <si>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</si>
  <si>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</si>
  <si>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</si>
  <si>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</si>
  <si>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</si>
  <si>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</si>
  <si>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</si>
  <si>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</si>
  <si>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</si>
  <si>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</si>
  <si>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</si>
  <si>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</si>
  <si>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</si>
  <si>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</si>
  <si>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</si>
  <si>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</si>
  <si>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</si>
  <si>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</si>
  <si>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</si>
  <si>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</si>
  <si>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</si>
  <si>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</si>
  <si>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</si>
  <si>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</si>
  <si>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</si>
  <si>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</si>
  <si>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</si>
  <si>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</si>
  <si>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</si>
  <si>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</si>
  <si>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</si>
  <si>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</si>
  <si>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</si>
  <si>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</si>
  <si>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</si>
  <si>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</si>
  <si>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</si>
  <si>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</si>
  <si>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</si>
  <si>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</si>
  <si>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</si>
  <si>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</si>
  <si>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</si>
  <si>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</si>
  <si>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</si>
  <si>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</si>
  <si>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</si>
  <si>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</si>
  <si>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</si>
  <si>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</si>
  <si>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</si>
  <si>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</si>
  <si>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</si>
  <si>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</si>
  <si>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</si>
  <si>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</si>
  <si>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</si>
  <si>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</si>
  <si>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</si>
  <si>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</si>
  <si>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</si>
  <si>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</si>
  <si>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</si>
  <si>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</si>
  <si>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</si>
  <si>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</si>
  <si>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</si>
  <si>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</si>
  <si>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</si>
  <si>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</si>
  <si>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</si>
  <si>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</si>
  <si>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</si>
  <si>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</si>
  <si>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</si>
  <si>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</si>
  <si>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</si>
  <si>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</si>
  <si>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</si>
  <si>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</si>
  <si>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</si>
  <si>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</si>
  <si>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</si>
  <si>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</si>
  <si>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</si>
  <si>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</si>
  <si>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</si>
  <si>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</si>
  <si>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</si>
  <si>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</si>
  <si>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</si>
  <si>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</si>
  <si>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</si>
  <si>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</si>
  <si>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</si>
  <si>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</si>
  <si>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</si>
  <si>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</si>
  <si>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</si>
  <si>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</si>
  <si>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</si>
  <si>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</si>
  <si>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</si>
  <si>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</si>
  <si>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</si>
  <si>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</si>
  <si>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</si>
  <si>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</si>
  <si>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</si>
  <si>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</si>
  <si>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</si>
  <si>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</si>
  <si>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</si>
  <si>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</si>
  <si>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</si>
  <si>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</si>
  <si>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</si>
  <si>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</si>
  <si>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</si>
  <si>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</si>
  <si>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</si>
  <si>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</si>
  <si>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</si>
  <si>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</si>
  <si>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</si>
  <si>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</si>
  <si>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</si>
  <si>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</si>
  <si>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</si>
  <si>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</si>
  <si>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</si>
  <si>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</si>
  <si>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</si>
  <si>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</si>
  <si>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</si>
  <si>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</si>
  <si>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</si>
  <si>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</si>
  <si>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</si>
  <si>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</si>
  <si>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</si>
  <si>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</si>
  <si>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</si>
  <si>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</si>
  <si>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</si>
  <si>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</si>
  <si>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</si>
  <si>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</si>
  <si>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</si>
  <si>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</si>
  <si>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</si>
  <si>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</si>
  <si>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</si>
  <si>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</si>
  <si>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</si>
  <si>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</si>
  <si>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</si>
  <si>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</si>
  <si>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</si>
  <si>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</si>
  <si>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</si>
  <si>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</si>
  <si>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</si>
  <si>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</si>
  <si>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</si>
  <si>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</si>
  <si>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</si>
  <si>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</si>
  <si>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</si>
  <si>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</si>
  <si>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</si>
  <si>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</si>
  <si>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</si>
  <si>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</si>
  <si>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</si>
  <si>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</si>
  <si>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</si>
  <si>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</si>
  <si>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</si>
  <si>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</si>
  <si>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</si>
  <si>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</si>
  <si>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</si>
  <si>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</si>
  <si>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</si>
  <si>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</si>
  <si>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</si>
  <si>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</si>
  <si>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</si>
  <si>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</si>
  <si>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</si>
  <si>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</si>
  <si>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</si>
  <si>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</si>
  <si>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</si>
  <si>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</si>
  <si>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</si>
  <si>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</si>
  <si>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</si>
  <si>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</si>
  <si>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</si>
  <si>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</si>
  <si>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</si>
  <si>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</si>
  <si>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</si>
  <si>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</si>
  <si>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</si>
  <si>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</si>
  <si>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</si>
  <si>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</si>
  <si>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</si>
  <si>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</si>
  <si>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</si>
  <si>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</si>
  <si>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</si>
  <si>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</si>
  <si>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</si>
  <si>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</si>
  <si>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</si>
  <si>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</si>
  <si>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</si>
  <si>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</si>
  <si>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</si>
  <si>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</si>
  <si>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</si>
  <si>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</si>
  <si>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</si>
  <si>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</si>
  <si>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</si>
  <si>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</si>
  <si>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</si>
  <si>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</si>
  <si>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</si>
  <si>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</si>
  <si>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</si>
  <si>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</si>
  <si>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</si>
  <si>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</si>
  <si>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</si>
  <si>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</si>
  <si>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</si>
  <si>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</si>
  <si>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</si>
  <si>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</si>
  <si>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</si>
  <si>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</si>
  <si>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</si>
  <si>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</si>
  <si>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</si>
  <si>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</si>
  <si>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</si>
  <si>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</si>
  <si>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</si>
  <si>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</si>
  <si>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</si>
  <si>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</si>
  <si>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</si>
  <si>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</si>
  <si>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</si>
  <si>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</si>
  <si>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</si>
  <si>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</si>
  <si>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</si>
  <si>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</si>
  <si>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</si>
  <si>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</si>
  <si>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</si>
  <si>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</si>
  <si>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</si>
  <si>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</si>
  <si>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</si>
  <si>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</si>
  <si>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</si>
  <si>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</si>
  <si>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</si>
  <si>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</si>
  <si>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</si>
  <si>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</si>
  <si>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</si>
  <si>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</si>
  <si>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</si>
  <si>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</si>
  <si>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</si>
  <si>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</si>
  <si>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</si>
  <si>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</si>
  <si>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</si>
  <si>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</si>
  <si>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</si>
  <si>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</si>
  <si>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</si>
  <si>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</si>
  <si>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</si>
  <si>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</si>
  <si>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</si>
  <si>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</si>
  <si>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</si>
  <si>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</si>
  <si>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</si>
  <si>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</si>
  <si>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</si>
  <si>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</si>
  <si>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</si>
  <si>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</si>
  <si>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</si>
  <si>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</si>
  <si>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</si>
  <si>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</si>
  <si>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</si>
  <si>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</si>
  <si>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</si>
  <si>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</si>
  <si>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</si>
  <si>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</si>
  <si>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</si>
  <si>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</si>
  <si>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</si>
  <si>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</si>
  <si>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</si>
  <si>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</si>
  <si>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</si>
  <si>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</si>
  <si>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</si>
  <si>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</si>
  <si>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</si>
  <si>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</si>
  <si>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</si>
  <si>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</si>
  <si>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</si>
  <si>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</si>
  <si>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</si>
  <si>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</si>
  <si>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</si>
  <si>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</si>
  <si>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</si>
  <si>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</si>
  <si>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</si>
  <si>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</si>
  <si>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</si>
  <si>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</si>
  <si>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</si>
  <si>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</si>
  <si>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</si>
  <si>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</si>
  <si>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</si>
  <si>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</si>
  <si>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</si>
  <si>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</si>
  <si>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</si>
  <si>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</si>
  <si>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</si>
  <si>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</si>
  <si>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</si>
  <si>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</si>
  <si>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</si>
  <si>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</si>
  <si>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</si>
  <si>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</si>
  <si>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</si>
  <si>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</si>
  <si>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</si>
  <si>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</si>
  <si>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</si>
  <si>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</si>
  <si>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</si>
  <si>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</si>
  <si>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</si>
  <si>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</si>
  <si>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</si>
  <si>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</si>
  <si>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</si>
  <si>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</si>
  <si>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</si>
  <si>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</si>
  <si>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</si>
  <si>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</si>
  <si>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</si>
  <si>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</si>
  <si>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</si>
  <si>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</si>
  <si>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</si>
  <si>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</si>
  <si>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</si>
  <si>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</si>
  <si>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</si>
  <si>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</si>
  <si>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</si>
  <si>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</si>
  <si>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</si>
  <si>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</si>
  <si>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</si>
  <si>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</si>
  <si>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</si>
  <si>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</si>
  <si>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</si>
  <si>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</si>
  <si>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</si>
  <si>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</si>
  <si>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</si>
  <si>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</si>
  <si>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</si>
  <si>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</si>
  <si>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</si>
  <si>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</si>
  <si>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</si>
  <si>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</si>
  <si>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</si>
  <si>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</si>
  <si>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</si>
  <si>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</si>
  <si>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</si>
  <si>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</si>
  <si>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</si>
  <si>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</si>
  <si>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</si>
  <si>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</si>
  <si>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</si>
  <si>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</si>
  <si>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</si>
  <si>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</si>
  <si>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</si>
  <si>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</si>
  <si>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</si>
  <si>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</si>
  <si>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</si>
  <si>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</si>
  <si>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</si>
  <si>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</si>
  <si>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</si>
  <si>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</si>
  <si>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</si>
  <si>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</si>
  <si>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</si>
  <si>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</si>
  <si>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</si>
  <si>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</si>
  <si>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</si>
  <si>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</si>
  <si>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</si>
  <si>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</si>
  <si>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</si>
  <si>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</si>
  <si>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</si>
  <si>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</si>
  <si>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</si>
  <si>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</si>
  <si>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</si>
  <si>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</si>
  <si>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</si>
  <si>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</si>
  <si>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</si>
  <si>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</si>
  <si>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</si>
  <si>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</si>
  <si>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</si>
  <si>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</si>
  <si>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</si>
  <si>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</si>
  <si>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</si>
  <si>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</si>
  <si>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</si>
  <si>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</si>
  <si>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</si>
  <si>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</si>
  <si>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</si>
  <si>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</si>
  <si>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</si>
  <si>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</si>
  <si>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</si>
  <si>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</si>
  <si>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</si>
  <si>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</si>
  <si>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</si>
  <si>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</si>
  <si>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</si>
  <si>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</si>
  <si>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</si>
  <si>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</si>
  <si>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</si>
  <si>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</si>
  <si>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</si>
  <si>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</si>
  <si>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</si>
  <si>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</si>
  <si>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</si>
  <si>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</si>
  <si>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</si>
  <si>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</si>
  <si>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</si>
  <si>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</si>
  <si>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</si>
  <si>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</si>
  <si>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</si>
  <si>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</si>
  <si>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</si>
  <si>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</si>
  <si>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</si>
  <si>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</si>
  <si>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</si>
  <si>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</si>
  <si>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</si>
  <si>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</si>
  <si>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</si>
  <si>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</si>
  <si>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</si>
  <si>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</si>
  <si>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</si>
  <si>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</si>
  <si>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</si>
  <si>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</si>
  <si>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</si>
  <si>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</si>
  <si>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</si>
  <si>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</si>
  <si>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</si>
  <si>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</si>
  <si>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</si>
  <si>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</si>
  <si>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</si>
  <si>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</si>
  <si>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</si>
  <si>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</si>
  <si>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</si>
  <si>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</si>
  <si>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</si>
  <si>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</si>
  <si>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</si>
  <si>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</si>
  <si>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</si>
  <si>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</si>
  <si>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</si>
  <si>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</si>
  <si>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</si>
  <si>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</si>
  <si>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</si>
  <si>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</si>
  <si>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</si>
  <si>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</si>
  <si>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</si>
  <si>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</si>
  <si>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</si>
  <si>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</si>
  <si>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</si>
  <si>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</si>
  <si>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</si>
  <si>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</si>
  <si>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</si>
  <si>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</si>
  <si>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</si>
  <si>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</si>
  <si>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</si>
  <si>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</si>
  <si>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</si>
  <si>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</si>
  <si>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</si>
  <si>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</si>
  <si>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</si>
  <si>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</si>
  <si>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</si>
  <si>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</si>
  <si>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</si>
  <si>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</si>
  <si>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</si>
  <si>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</si>
  <si>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</si>
  <si>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</si>
  <si>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</si>
  <si>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</si>
  <si>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</si>
  <si>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</si>
  <si>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</si>
  <si>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</si>
  <si>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</si>
  <si>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</si>
  <si>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</si>
  <si>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</si>
  <si>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</si>
  <si>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</si>
  <si>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</si>
  <si>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</si>
  <si>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</si>
  <si>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</si>
  <si>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</si>
  <si>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</si>
  <si>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</si>
  <si>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</si>
  <si>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</si>
  <si>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</si>
  <si>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</si>
  <si>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</si>
  <si>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</si>
  <si>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</si>
  <si>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</si>
  <si>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</si>
  <si>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</si>
  <si>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</si>
  <si>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</si>
  <si>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</si>
  <si>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</si>
  <si>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</si>
  <si>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</si>
  <si>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</si>
  <si>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</si>
  <si>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</si>
  <si>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</si>
  <si>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</si>
  <si>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</si>
  <si>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</si>
  <si>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</si>
  <si>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</si>
  <si>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</si>
  <si>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</si>
  <si>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</si>
  <si>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</si>
  <si>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</si>
  <si>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</si>
  <si>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</si>
  <si>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</si>
  <si>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</si>
  <si>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</si>
  <si>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</si>
  <si>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</si>
  <si>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</si>
  <si>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</si>
  <si>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</si>
  <si>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</si>
  <si>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</si>
  <si>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</si>
  <si>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</si>
  <si>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</si>
  <si>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</si>
  <si>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</si>
  <si>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</si>
  <si>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</si>
  <si>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</si>
  <si>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</si>
  <si>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</si>
  <si>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</si>
  <si>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</si>
  <si>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</si>
  <si>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</si>
  <si>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</si>
  <si>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</si>
  <si>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</si>
  <si>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</si>
  <si>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</si>
  <si>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</si>
  <si>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</si>
  <si>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</si>
  <si>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</si>
  <si>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</si>
  <si>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</si>
  <si>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</si>
  <si>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</si>
  <si>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</si>
  <si>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</si>
  <si>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</si>
  <si>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</si>
  <si>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</si>
  <si>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</si>
  <si>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</si>
  <si>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</si>
  <si>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</si>
  <si>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</si>
  <si>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</si>
  <si>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</si>
  <si>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</si>
  <si>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</si>
  <si>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</si>
  <si>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</si>
  <si>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</si>
  <si>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</si>
  <si>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</si>
  <si>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</si>
  <si>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</si>
  <si>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</si>
  <si>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</si>
  <si>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</si>
  <si>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</si>
  <si>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</si>
  <si>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</si>
  <si>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</si>
  <si>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</si>
  <si>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</si>
  <si>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</si>
  <si>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</si>
  <si>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</si>
  <si>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</si>
  <si>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</si>
  <si>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</si>
  <si>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</si>
  <si>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</si>
  <si>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</si>
  <si>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</si>
  <si>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</si>
  <si>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</si>
  <si>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</si>
  <si>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</si>
  <si>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</si>
  <si>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</si>
  <si>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</si>
  <si>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</si>
  <si>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</si>
  <si>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</si>
  <si>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</si>
  <si>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</si>
  <si>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</si>
  <si>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</si>
  <si>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</si>
  <si>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</si>
  <si>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</si>
  <si>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</si>
  <si>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</si>
  <si>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</si>
  <si>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</si>
  <si>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</si>
  <si>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</si>
  <si>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</si>
  <si>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</si>
  <si>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</si>
  <si>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</si>
  <si>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</si>
  <si>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</si>
  <si>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</si>
  <si>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</si>
  <si>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</si>
  <si>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</si>
  <si>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</si>
  <si>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</si>
  <si>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</si>
  <si>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</si>
  <si>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</si>
  <si>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</si>
  <si>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</si>
  <si>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</si>
  <si>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</si>
  <si>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</si>
  <si>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</si>
  <si>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</si>
  <si>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</si>
  <si>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</si>
  <si>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</si>
  <si>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</si>
  <si>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</si>
  <si>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</si>
  <si>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</si>
  <si>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</si>
  <si>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</si>
  <si>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</si>
  <si>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</si>
  <si>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</si>
  <si>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</si>
  <si>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</si>
  <si>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</si>
  <si>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</si>
  <si>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</si>
  <si>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</si>
  <si>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</si>
  <si>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</si>
  <si>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</si>
  <si>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</si>
  <si>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</si>
  <si>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</si>
  <si>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</si>
  <si>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</si>
  <si>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</si>
  <si>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</si>
  <si>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</si>
  <si>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</si>
  <si>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</si>
  <si>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</si>
  <si>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</si>
  <si>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</si>
  <si>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</si>
  <si>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</si>
  <si>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</si>
  <si>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</si>
  <si>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</si>
  <si>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</si>
  <si>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</si>
  <si>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</si>
  <si>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</si>
  <si>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</si>
  <si>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</si>
  <si>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</si>
  <si>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</si>
  <si>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</si>
  <si>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</si>
  <si>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</si>
  <si>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</si>
  <si>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</si>
  <si>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</si>
  <si>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</si>
  <si>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</si>
  <si>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</si>
  <si>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</si>
  <si>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</si>
  <si>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</si>
  <si>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</si>
  <si>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</si>
  <si>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</si>
  <si>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</si>
  <si>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</si>
  <si>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</si>
  <si>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</si>
  <si>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</si>
  <si>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</si>
  <si>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</si>
  <si>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</si>
  <si>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</si>
  <si>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</si>
  <si>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</si>
  <si>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</si>
  <si>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</si>
  <si>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</si>
  <si>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</si>
  <si>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</si>
  <si>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</si>
  <si>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</si>
  <si>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</si>
  <si>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</si>
  <si>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</si>
  <si>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</si>
  <si>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</si>
  <si>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</si>
  <si>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</si>
  <si>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</si>
  <si>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</si>
  <si>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</si>
  <si>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</si>
  <si>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</si>
  <si>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</si>
  <si>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</si>
  <si>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</si>
  <si>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</si>
  <si>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</si>
  <si>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</si>
  <si>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</si>
  <si>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</si>
  <si>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</si>
  <si>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</si>
  <si>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</si>
  <si>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</si>
  <si>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</si>
  <si>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</si>
  <si>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</si>
  <si>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</si>
  <si>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</si>
  <si>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</si>
  <si>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</si>
  <si>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</si>
  <si>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</si>
  <si>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</si>
  <si>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</si>
  <si>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</si>
  <si>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</si>
  <si>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</si>
  <si>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</si>
  <si>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</si>
  <si>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</si>
  <si>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</si>
  <si>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</si>
  <si>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</si>
  <si>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</si>
  <si>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</si>
  <si>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</si>
  <si>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</si>
  <si>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</si>
  <si>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</si>
  <si>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</si>
  <si>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</si>
  <si>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</si>
  <si>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</si>
  <si>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</si>
  <si>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</si>
  <si>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</si>
  <si>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</si>
  <si>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</si>
  <si>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</si>
  <si>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</si>
  <si>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</si>
  <si>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</si>
  <si>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</si>
  <si>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</si>
  <si>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</si>
  <si>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</si>
  <si>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</si>
  <si>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</si>
  <si>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</si>
  <si>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</si>
  <si>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</si>
  <si>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</si>
  <si>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</si>
  <si>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</si>
  <si>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</si>
  <si>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</si>
  <si>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</si>
  <si>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</si>
  <si>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</si>
  <si>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</si>
  <si>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</si>
  <si>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</si>
  <si>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</si>
  <si>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</si>
  <si>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</si>
  <si>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</si>
  <si>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</si>
  <si>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</si>
  <si>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</si>
  <si>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</si>
  <si>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</si>
  <si>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</si>
  <si>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</si>
  <si>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</si>
  <si>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</si>
  <si>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</si>
  <si>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</si>
  <si>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</si>
  <si>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</si>
  <si>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</si>
  <si>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</si>
  <si>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</si>
  <si>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</si>
  <si>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</si>
  <si>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</si>
  <si>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</si>
  <si>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</si>
  <si>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</si>
  <si>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</si>
  <si>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</si>
  <si>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</si>
  <si>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</si>
  <si>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</si>
  <si>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</si>
  <si>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</si>
  <si>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</si>
  <si>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</si>
  <si>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</si>
  <si>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</si>
  <si>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</si>
  <si>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</si>
  <si>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</si>
  <si>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</si>
  <si>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</si>
  <si>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</si>
  <si>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</si>
  <si>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</si>
  <si>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</si>
  <si>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</si>
  <si>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</si>
  <si>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</si>
  <si>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</si>
  <si>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</si>
  <si>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</si>
  <si>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</si>
  <si>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</si>
  <si>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</si>
  <si>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</si>
  <si>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</si>
  <si>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</si>
  <si>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</si>
  <si>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</si>
  <si>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</si>
  <si>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</si>
  <si>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</si>
  <si>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</si>
  <si>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</si>
  <si>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</si>
  <si>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</si>
  <si>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</si>
  <si>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</si>
  <si>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</si>
  <si>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</si>
  <si>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</si>
  <si>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</si>
  <si>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</si>
  <si>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</si>
  <si>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</si>
  <si>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</si>
  <si>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</si>
  <si>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</si>
  <si>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</si>
  <si>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</si>
  <si>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</si>
  <si>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</si>
  <si>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</si>
  <si>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</si>
  <si>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</si>
  <si>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</si>
  <si>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</si>
  <si>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</si>
  <si>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</si>
  <si>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</si>
  <si>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</si>
  <si>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</si>
  <si>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</si>
  <si>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</si>
  <si>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</si>
  <si>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</si>
  <si>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</si>
  <si>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</si>
  <si>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</si>
  <si>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</si>
  <si>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</si>
  <si>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</si>
  <si>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</si>
  <si>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</si>
  <si>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</si>
  <si>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</si>
  <si>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</si>
  <si>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</si>
  <si>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</si>
  <si>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</si>
  <si>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</si>
  <si>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</si>
  <si>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</si>
  <si>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</si>
  <si>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</si>
  <si>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</si>
  <si>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</si>
  <si>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</si>
  <si>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</si>
  <si>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</si>
  <si>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</si>
  <si>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</si>
  <si>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</si>
  <si>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</si>
  <si>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</si>
  <si>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</si>
  <si>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</si>
  <si>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</si>
  <si>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</si>
  <si>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</si>
  <si>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</si>
  <si>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</si>
  <si>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</si>
  <si>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</si>
  <si>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</si>
  <si>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</si>
  <si>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</si>
  <si>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</si>
  <si>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</si>
  <si>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</si>
  <si>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</si>
  <si>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</si>
  <si>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</si>
  <si>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</si>
  <si>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</si>
  <si>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</si>
  <si>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</si>
  <si>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</si>
  <si>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</si>
  <si>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</si>
  <si>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</si>
  <si>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</si>
  <si>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</si>
  <si>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</si>
  <si>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</si>
  <si>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</si>
  <si>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</si>
  <si>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</si>
  <si>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</si>
  <si>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</si>
  <si>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</si>
  <si>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</si>
  <si>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</si>
  <si>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</si>
  <si>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</si>
  <si>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</si>
  <si>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</si>
  <si>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</si>
  <si>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</si>
  <si>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</si>
  <si>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</si>
  <si>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</si>
  <si>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</si>
  <si>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</si>
  <si>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</si>
  <si>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</si>
  <si>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</si>
  <si>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</si>
  <si>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</si>
  <si>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</si>
  <si>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</si>
  <si>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</si>
  <si>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</si>
  <si>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</si>
  <si>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</si>
  <si>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</si>
  <si>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</si>
  <si>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</si>
  <si>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</si>
  <si>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</si>
  <si>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</si>
  <si>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</si>
  <si>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</si>
  <si>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</si>
  <si>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</si>
  <si>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</si>
  <si>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</si>
  <si>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</si>
  <si>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</si>
  <si>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</si>
  <si>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</si>
  <si>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</si>
  <si>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</si>
  <si>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</si>
  <si>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</si>
  <si>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</si>
  <si>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</si>
  <si>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</si>
  <si>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</si>
  <si>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</si>
  <si>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</si>
  <si>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</si>
  <si>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</si>
  <si>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</si>
  <si>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</si>
  <si>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</si>
  <si>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</si>
  <si>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</si>
  <si>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</si>
  <si>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</si>
  <si>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</si>
  <si>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</si>
  <si>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</si>
  <si>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</si>
  <si>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</si>
  <si>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</si>
  <si>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</si>
  <si>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</si>
  <si>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</si>
  <si>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</si>
  <si>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</si>
  <si>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</si>
  <si>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</si>
  <si>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</si>
  <si>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</si>
  <si>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</si>
  <si>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</si>
  <si>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</si>
  <si>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</si>
  <si>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</si>
  <si>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</si>
  <si>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</si>
  <si>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</si>
  <si>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</si>
  <si>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</si>
  <si>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</si>
  <si>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</si>
  <si>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</si>
  <si>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</si>
  <si>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</si>
  <si>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</si>
  <si>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</si>
  <si>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</si>
  <si>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</si>
  <si>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</si>
  <si>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</si>
  <si>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</si>
  <si>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</si>
  <si>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</si>
  <si>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</si>
  <si>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</si>
  <si>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</si>
  <si>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</si>
  <si>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</si>
  <si>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</si>
  <si>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</si>
  <si>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</si>
  <si>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</si>
  <si>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</si>
  <si>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</si>
  <si>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</si>
  <si>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</si>
  <si>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</si>
  <si>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</si>
  <si>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</si>
  <si>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</si>
  <si>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</si>
  <si>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</si>
  <si>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</si>
  <si>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</si>
  <si>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</si>
  <si>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</si>
  <si>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</si>
  <si>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</si>
  <si>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</si>
  <si>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</si>
  <si>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</si>
  <si>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</si>
  <si>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</si>
  <si>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</si>
  <si>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</si>
  <si>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</si>
  <si>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</si>
  <si>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</si>
  <si>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</si>
  <si>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</si>
  <si>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</si>
  <si>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</si>
  <si>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</si>
  <si>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</si>
  <si>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</si>
  <si>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</si>
  <si>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</si>
  <si>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</si>
  <si>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</si>
  <si>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</si>
  <si>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</si>
  <si>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</si>
  <si>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</si>
  <si>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</si>
  <si>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</si>
  <si>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</si>
  <si>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</si>
  <si>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</si>
  <si>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</si>
  <si>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</si>
  <si>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</si>
  <si>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</si>
  <si>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</si>
  <si>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</si>
  <si>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</si>
  <si>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</si>
  <si>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</si>
  <si>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</si>
  <si>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</si>
  <si>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</si>
  <si>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</si>
  <si>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</si>
  <si>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</si>
  <si>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</si>
  <si>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</si>
  <si>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</si>
  <si>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</si>
  <si>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</si>
  <si>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</si>
  <si>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</si>
  <si>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</si>
  <si>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</si>
  <si>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</si>
  <si>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</si>
  <si>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</si>
  <si>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</si>
  <si>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</si>
  <si>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</si>
  <si>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</si>
  <si>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</si>
  <si>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</si>
  <si>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</si>
  <si>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</si>
  <si>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</si>
  <si>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</si>
  <si>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</si>
  <si>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</si>
  <si>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</si>
  <si>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</si>
  <si>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</si>
  <si>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</si>
  <si>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</si>
  <si>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</si>
  <si>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</si>
  <si>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</si>
  <si>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</si>
  <si>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</si>
  <si>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</si>
  <si>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</si>
  <si>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</si>
  <si>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</si>
  <si>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</si>
  <si>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</si>
  <si>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</si>
  <si>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</si>
  <si>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</si>
  <si>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</si>
  <si>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</si>
  <si>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</si>
  <si>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</si>
  <si>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</si>
  <si>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</si>
  <si>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</si>
  <si>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</si>
  <si>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</si>
  <si>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</si>
  <si>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</si>
  <si>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</si>
  <si>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</si>
  <si>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</si>
  <si>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</si>
  <si>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</si>
  <si>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</si>
  <si>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</si>
  <si>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</si>
  <si>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</si>
  <si>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</si>
  <si>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</si>
  <si>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</si>
  <si>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</si>
  <si>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</si>
  <si>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</si>
  <si>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</si>
  <si>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</si>
  <si>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</si>
  <si>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</si>
  <si>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</si>
  <si>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</si>
  <si>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</si>
  <si>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</si>
  <si>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</si>
  <si>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</si>
  <si>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</si>
  <si>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</si>
  <si>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</si>
  <si>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</si>
  <si>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</si>
  <si>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</si>
  <si>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</si>
  <si>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</si>
  <si>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</si>
  <si>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</si>
  <si>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</si>
  <si>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</si>
  <si>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</si>
  <si>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</si>
  <si>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</si>
  <si>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</si>
  <si>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</si>
  <si>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</si>
  <si>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</si>
  <si>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</si>
  <si>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</si>
  <si>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</si>
  <si>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</si>
  <si>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</si>
  <si>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</si>
  <si>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</si>
  <si>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</si>
  <si>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</si>
  <si>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</si>
  <si>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</si>
  <si>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</si>
  <si>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</si>
  <si>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</si>
  <si>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</si>
  <si>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</si>
  <si>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</si>
  <si>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</si>
  <si>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</si>
  <si>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</si>
  <si>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</si>
  <si>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</si>
  <si>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</si>
  <si>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</si>
  <si>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</si>
  <si>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</si>
  <si>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</si>
  <si>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</si>
  <si>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</si>
  <si>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</si>
  <si>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</si>
  <si>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</si>
  <si>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</si>
  <si>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</si>
  <si>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</si>
  <si>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</si>
  <si>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</si>
  <si>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</si>
  <si>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</si>
  <si>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</si>
  <si>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</si>
  <si>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</si>
  <si>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</si>
  <si>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</si>
  <si>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</si>
  <si>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</si>
  <si>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</si>
  <si>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</si>
  <si>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</si>
  <si>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</si>
  <si>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</si>
  <si>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</si>
  <si>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</si>
  <si>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</si>
  <si>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</si>
  <si>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</si>
  <si>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</si>
  <si>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</si>
  <si>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</si>
  <si>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</si>
  <si>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</si>
  <si>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</si>
  <si>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</si>
  <si>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</si>
  <si>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</si>
  <si>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</si>
  <si>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</si>
  <si>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</si>
  <si>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</si>
  <si>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</si>
  <si>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</si>
  <si>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</si>
  <si>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</si>
  <si>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</si>
  <si>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</si>
  <si>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</si>
  <si>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</si>
  <si>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</si>
  <si>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</si>
  <si>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</si>
  <si>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</si>
  <si>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</si>
  <si>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</si>
  <si>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</si>
  <si>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</si>
  <si>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</si>
  <si>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</si>
  <si>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</si>
  <si>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</si>
  <si>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</si>
  <si>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</si>
  <si>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</si>
  <si>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</si>
  <si>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</si>
  <si>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</si>
  <si>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</si>
  <si>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</si>
  <si>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</si>
  <si>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</si>
  <si>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</si>
  <si>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</si>
  <si>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</si>
  <si>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</si>
  <si>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</si>
  <si>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</si>
  <si>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</si>
  <si>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</si>
  <si>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</si>
  <si>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</si>
  <si>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</si>
  <si>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</si>
  <si>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</si>
  <si>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</si>
  <si>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</si>
  <si>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</si>
  <si>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</si>
  <si>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</si>
  <si>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</si>
  <si>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</si>
  <si>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</si>
  <si>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</si>
  <si>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</si>
  <si>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</si>
  <si>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</si>
  <si>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</si>
  <si>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</si>
  <si>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</si>
  <si>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</si>
  <si>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</si>
  <si>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</si>
  <si>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</si>
  <si>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</si>
  <si>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</si>
  <si>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</si>
  <si>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</si>
  <si>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</si>
  <si>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</si>
  <si>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</si>
  <si>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</si>
  <si>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</si>
  <si>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</si>
  <si>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</si>
  <si>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</si>
  <si>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</si>
  <si>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</si>
  <si>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</si>
  <si>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</si>
  <si>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</si>
  <si>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</si>
  <si>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</si>
  <si>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</si>
  <si>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</si>
  <si>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</si>
  <si>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</si>
  <si>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</si>
  <si>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</si>
  <si>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</si>
  <si>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</si>
  <si>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</si>
  <si>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</si>
  <si>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</si>
  <si>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</si>
  <si>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</si>
  <si>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</si>
  <si>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</si>
  <si>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</si>
  <si>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</si>
  <si>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</si>
  <si>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</si>
  <si>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</si>
  <si>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</si>
  <si>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</si>
  <si>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</si>
  <si>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</si>
  <si>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</si>
  <si>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</si>
  <si>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</si>
  <si>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</si>
  <si>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</si>
  <si>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</si>
  <si>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</si>
  <si>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</si>
  <si>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</si>
  <si>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</si>
  <si>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</si>
  <si>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</si>
  <si>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</si>
  <si>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</si>
  <si>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</si>
  <si>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</si>
  <si>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</si>
  <si>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</si>
  <si>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</si>
  <si>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</si>
  <si>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</si>
  <si>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</si>
  <si>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</si>
  <si>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</si>
  <si>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</si>
  <si>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</si>
  <si>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</si>
  <si>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</si>
  <si>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</si>
  <si>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</si>
  <si>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</si>
  <si>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</si>
  <si>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</si>
  <si>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</si>
  <si>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</si>
  <si>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</si>
  <si>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</si>
  <si>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</si>
  <si>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</si>
  <si>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</si>
  <si>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</si>
  <si>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</si>
  <si>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</si>
  <si>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</si>
  <si>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</si>
  <si>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</si>
  <si>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</si>
  <si>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</si>
  <si>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</si>
  <si>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</si>
  <si>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</si>
  <si>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</si>
  <si>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</si>
  <si>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</si>
  <si>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</si>
  <si>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</si>
  <si>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</si>
  <si>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</si>
  <si>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</si>
  <si>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</si>
  <si>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</si>
  <si>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</si>
  <si>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</si>
  <si>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</si>
  <si>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</si>
  <si>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</si>
  <si>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</si>
  <si>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</si>
  <si>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</si>
  <si>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</si>
  <si>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</si>
  <si>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</si>
  <si>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</si>
  <si>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</si>
  <si>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</si>
  <si>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</si>
  <si>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</si>
  <si>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</si>
  <si>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</si>
  <si>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</si>
  <si>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</si>
  <si>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</si>
  <si>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</si>
  <si>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</si>
  <si>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</si>
  <si>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</si>
  <si>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</si>
  <si>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</si>
  <si>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</si>
  <si>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</si>
  <si>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</si>
  <si>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</si>
  <si>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</si>
  <si>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</si>
  <si>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</si>
  <si>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</si>
  <si>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</si>
  <si>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</si>
  <si>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</si>
  <si>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</si>
  <si>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</si>
  <si>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</si>
  <si>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</si>
  <si>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</si>
  <si>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</si>
  <si>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</si>
  <si>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</si>
  <si>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</si>
  <si>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</si>
  <si>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</si>
  <si>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</si>
  <si>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</si>
  <si>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</si>
  <si>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</si>
  <si>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</si>
  <si>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</si>
  <si>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</si>
  <si>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</si>
  <si>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</si>
  <si>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</si>
  <si>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</si>
  <si>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</si>
  <si>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</si>
  <si>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</si>
  <si>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</si>
  <si>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</si>
  <si>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</si>
  <si>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</si>
  <si>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</si>
  <si>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</si>
  <si>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</si>
  <si>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</si>
  <si>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</si>
  <si>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</si>
  <si>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</si>
  <si>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</si>
  <si>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</si>
  <si>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</si>
  <si>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</si>
  <si>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</si>
  <si>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</si>
  <si>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</si>
  <si>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</si>
  <si>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</si>
  <si>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</si>
  <si>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</si>
  <si>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</si>
  <si>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</si>
  <si>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</si>
  <si>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</si>
  <si>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</si>
  <si>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</si>
  <si>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</si>
  <si>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</si>
  <si>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</si>
  <si>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</si>
  <si>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</si>
  <si>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</si>
  <si>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</si>
  <si>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</si>
  <si>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</si>
  <si>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</si>
  <si>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</si>
  <si>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</si>
  <si>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</si>
  <si>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</si>
  <si>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</si>
  <si>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</si>
  <si>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</si>
  <si>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</si>
  <si>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</si>
  <si>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</si>
  <si>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</si>
  <si>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</si>
  <si>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</si>
  <si>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</si>
  <si>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</si>
  <si>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</si>
  <si>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</si>
  <si>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</si>
  <si>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</si>
  <si>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</si>
  <si>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</si>
  <si>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</si>
  <si>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</si>
  <si>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</si>
  <si>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</si>
  <si>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</si>
  <si>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</si>
  <si>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</si>
  <si>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</si>
  <si>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</si>
  <si>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</si>
  <si>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</si>
  <si>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</si>
  <si>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</si>
  <si>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</si>
  <si>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</si>
  <si>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</si>
  <si>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</si>
  <si>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</si>
  <si>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</si>
  <si>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</si>
  <si>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</si>
  <si>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</si>
  <si>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</si>
  <si>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</si>
  <si>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</si>
  <si>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</si>
  <si>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</si>
  <si>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</si>
  <si>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</si>
  <si>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</si>
  <si>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</si>
  <si>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</si>
  <si>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</si>
  <si>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</si>
  <si>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</si>
  <si>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</si>
  <si>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</si>
  <si>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</si>
  <si>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</si>
  <si>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</si>
  <si>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</si>
  <si>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</si>
  <si>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</si>
  <si>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</si>
  <si>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</si>
  <si>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</si>
  <si>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</si>
  <si>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</si>
  <si>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</si>
  <si>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</si>
  <si>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</si>
  <si>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</si>
  <si>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</si>
  <si>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</si>
  <si>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</si>
  <si>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</si>
  <si>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</si>
  <si>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</si>
  <si>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</si>
  <si>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</si>
  <si>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</si>
  <si>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</si>
  <si>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</si>
  <si>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</si>
  <si>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</si>
  <si>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</si>
  <si>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</si>
  <si>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</si>
  <si>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</si>
  <si>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</si>
  <si>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</si>
  <si>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</si>
  <si>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</si>
  <si>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</si>
  <si>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</si>
  <si>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</si>
  <si>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</si>
  <si>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</si>
  <si>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</si>
  <si>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</si>
  <si>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</si>
  <si>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</si>
  <si>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</si>
  <si>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</si>
  <si>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</si>
  <si>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</si>
  <si>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</si>
  <si>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</si>
  <si>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</si>
  <si>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</si>
  <si>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</si>
  <si>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</si>
  <si>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</si>
  <si>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</si>
  <si>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</si>
  <si>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</si>
  <si>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</si>
  <si>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</si>
  <si>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</si>
  <si>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</si>
  <si>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</si>
  <si>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</si>
  <si>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</si>
  <si>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</si>
  <si>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</si>
  <si>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</si>
  <si>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</si>
  <si>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</si>
  <si>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</si>
  <si>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</si>
  <si>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</si>
  <si>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</si>
  <si>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</si>
  <si>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</si>
  <si>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</si>
  <si>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</si>
  <si>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</si>
  <si>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</si>
  <si>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</si>
  <si>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</si>
  <si>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</si>
  <si>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</si>
  <si>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</si>
  <si>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</si>
  <si>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</si>
  <si>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</si>
  <si>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</si>
  <si>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</si>
  <si>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</si>
  <si>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</si>
  <si>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</si>
  <si>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</si>
  <si>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</si>
  <si>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</si>
  <si>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</si>
  <si>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</si>
  <si>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</si>
  <si>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</si>
  <si>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</si>
  <si>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</si>
  <si>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</si>
  <si>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</si>
  <si>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</si>
  <si>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</si>
  <si>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</si>
  <si>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</si>
  <si>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</si>
  <si>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</si>
  <si>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</si>
  <si>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</si>
  <si>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</si>
  <si>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</si>
  <si>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</si>
  <si>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</si>
  <si>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</si>
  <si>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</si>
  <si>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</si>
  <si>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</si>
  <si>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</si>
  <si>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</si>
  <si>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</si>
  <si>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</si>
  <si>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</si>
  <si>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</si>
  <si>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</si>
  <si>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</si>
  <si>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</si>
  <si>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</si>
  <si>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</si>
  <si>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</si>
  <si>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</si>
  <si>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</si>
  <si>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</si>
  <si>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</si>
  <si>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</si>
  <si>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</si>
  <si>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</si>
  <si>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</si>
  <si>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</si>
  <si>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</si>
  <si>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</si>
  <si>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</si>
  <si>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</si>
  <si>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</si>
  <si>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</si>
  <si>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</si>
  <si>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</si>
  <si>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</si>
  <si>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</si>
  <si>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</si>
  <si>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</si>
  <si>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</si>
  <si>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</si>
  <si>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</si>
  <si>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</si>
  <si>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</si>
  <si>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</si>
  <si>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</si>
  <si>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</si>
  <si>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</si>
  <si>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</si>
  <si>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</si>
  <si>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</si>
  <si>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</si>
  <si>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</si>
  <si>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</si>
  <si>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</si>
  <si>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</si>
  <si>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</si>
  <si>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</si>
  <si>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</si>
  <si>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</si>
  <si>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</si>
  <si>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</si>
  <si>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</si>
  <si>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</si>
  <si>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</si>
  <si>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</si>
  <si>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</si>
  <si>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</si>
  <si>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</si>
  <si>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</si>
  <si>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</si>
  <si>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</si>
  <si>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</si>
  <si>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</si>
  <si>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</si>
  <si>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</si>
  <si>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</si>
  <si>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</si>
  <si>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</si>
  <si>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</si>
  <si>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</si>
  <si>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</si>
  <si>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</si>
  <si>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</si>
  <si>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</si>
  <si>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</si>
  <si>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</si>
  <si>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</si>
  <si>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</si>
  <si>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</si>
  <si>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</si>
  <si>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</si>
  <si>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</si>
  <si>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</si>
  <si>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</si>
  <si>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</si>
  <si>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</si>
  <si>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</si>
  <si>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</si>
  <si>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</si>
  <si>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</si>
  <si>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</si>
  <si>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</si>
  <si>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</si>
  <si>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</si>
  <si>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</si>
  <si>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</si>
  <si>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</si>
  <si>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</si>
  <si>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</si>
  <si>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</si>
  <si>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</si>
  <si>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</si>
  <si>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</si>
  <si>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</si>
  <si>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</si>
  <si>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</si>
  <si>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</si>
  <si>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</si>
  <si>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</si>
  <si>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</si>
  <si>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</si>
  <si>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</si>
  <si>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</si>
  <si>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</si>
  <si>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</si>
  <si>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</si>
  <si>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</si>
  <si>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</si>
  <si>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</si>
  <si>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</si>
  <si>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</si>
  <si>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</si>
  <si>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</si>
  <si>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</si>
  <si>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</si>
  <si>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</si>
  <si>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</si>
  <si>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</si>
  <si>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</si>
  <si>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</si>
  <si>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</si>
  <si>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</si>
  <si>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</si>
  <si>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</si>
  <si>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</si>
  <si>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</si>
  <si>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</si>
  <si>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</si>
  <si>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</si>
  <si>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</si>
  <si>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</si>
  <si>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</si>
  <si>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</si>
  <si>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</si>
  <si>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</si>
  <si>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</si>
  <si>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</si>
  <si>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</si>
  <si>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</si>
  <si>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</si>
  <si>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</si>
  <si>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</si>
  <si>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</si>
  <si>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</si>
  <si>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</si>
  <si>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</si>
  <si>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</si>
  <si>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</si>
  <si>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</si>
  <si>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</si>
  <si>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</si>
  <si>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</si>
  <si>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</si>
  <si>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</si>
  <si>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</si>
  <si>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</si>
  <si>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</si>
  <si>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</si>
  <si>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</si>
  <si>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</si>
  <si>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</si>
  <si>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</si>
  <si>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</si>
  <si>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</si>
  <si>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</si>
  <si>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</si>
  <si>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</si>
  <si>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</si>
  <si>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</si>
  <si>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</si>
  <si>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</si>
  <si>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</si>
  <si>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</si>
  <si>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</si>
  <si>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</si>
  <si>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</si>
  <si>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</si>
  <si>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</si>
  <si>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</si>
  <si>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</si>
  <si>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</si>
  <si>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</si>
  <si>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</si>
  <si>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</si>
  <si>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</si>
  <si>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</si>
  <si>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</si>
  <si>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</si>
  <si>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</si>
  <si>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</si>
  <si>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</si>
  <si>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</si>
  <si>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</si>
  <si>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</si>
  <si>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</si>
  <si>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</si>
  <si>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</si>
  <si>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</si>
  <si>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</si>
  <si>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</si>
  <si>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</si>
  <si>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</si>
  <si>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</si>
  <si>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</si>
  <si>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</si>
  <si>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</si>
  <si>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</si>
  <si>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</si>
  <si>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</si>
  <si>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</si>
  <si>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</si>
  <si>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</si>
  <si>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</si>
  <si>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</si>
  <si>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</si>
  <si>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</si>
  <si>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</si>
  <si>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</si>
  <si>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</si>
  <si>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</si>
  <si>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</si>
  <si>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</si>
  <si>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</si>
  <si>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</si>
  <si>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</si>
  <si>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</si>
  <si>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</si>
  <si>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</si>
  <si>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</si>
  <si>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</si>
  <si>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</si>
  <si>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</si>
  <si>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</si>
  <si>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</si>
  <si>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</si>
  <si>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</si>
  <si>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</si>
  <si>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</si>
  <si>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</si>
  <si>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</si>
  <si>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</si>
  <si>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</si>
  <si>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</si>
  <si>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</si>
  <si>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</si>
  <si>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</si>
  <si>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</si>
  <si>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</si>
  <si>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</si>
  <si>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</si>
  <si>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</si>
  <si>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</si>
  <si>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</si>
  <si>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</si>
  <si>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</si>
  <si>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</si>
  <si>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</si>
  <si>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</si>
  <si>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</si>
  <si>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</si>
  <si>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</si>
  <si>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</si>
  <si>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</si>
  <si>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</si>
  <si>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</si>
  <si>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</si>
  <si>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</si>
  <si>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</si>
  <si>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</si>
  <si>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</si>
  <si>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</si>
  <si>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</si>
  <si>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</si>
  <si>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</si>
  <si>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</si>
  <si>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</si>
  <si>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</si>
  <si>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</si>
  <si>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</si>
  <si>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</si>
  <si>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</si>
  <si>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</si>
  <si>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</si>
  <si>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</si>
  <si>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</si>
  <si>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</si>
  <si>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</si>
  <si>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</si>
  <si>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</si>
  <si>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</si>
  <si>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</si>
  <si>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</si>
  <si>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</si>
  <si>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</si>
  <si>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</si>
  <si>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</si>
  <si>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</si>
  <si>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</si>
  <si>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</si>
  <si>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</si>
  <si>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</si>
  <si>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</si>
  <si>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</si>
  <si>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</si>
  <si>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</si>
  <si>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</si>
  <si>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</si>
  <si>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</si>
  <si>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</si>
  <si>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</si>
  <si>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</si>
  <si>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</si>
  <si>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</si>
  <si>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</si>
  <si>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</si>
  <si>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</si>
  <si>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</si>
  <si>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</si>
  <si>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</si>
  <si>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</si>
  <si>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</si>
  <si>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</si>
  <si>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</si>
  <si>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</si>
  <si>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</si>
  <si>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</si>
  <si>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</si>
  <si>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</si>
  <si>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</si>
  <si>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</si>
  <si>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</si>
  <si>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</si>
  <si>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</si>
  <si>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</si>
  <si>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</si>
  <si>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</si>
  <si>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</si>
  <si>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</si>
  <si>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</si>
  <si>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</si>
  <si>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</si>
  <si>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</si>
  <si>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</si>
  <si>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</si>
  <si>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</si>
  <si>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</si>
  <si>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</si>
  <si>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</si>
  <si>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</si>
  <si>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</si>
  <si>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</si>
  <si>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</si>
  <si>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</si>
  <si>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</si>
  <si>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</si>
  <si>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</si>
  <si>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</si>
  <si>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</si>
  <si>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</si>
  <si>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</si>
  <si>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</si>
  <si>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</si>
  <si>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</si>
  <si>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</si>
  <si>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</si>
  <si>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</si>
  <si>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</si>
  <si>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</si>
  <si>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</si>
  <si>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</si>
  <si>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</si>
  <si>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</si>
  <si>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</si>
  <si>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</si>
  <si>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</si>
  <si>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</si>
  <si>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</si>
  <si>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</si>
  <si>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</si>
  <si>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</si>
  <si>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</si>
  <si>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</si>
  <si>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</si>
  <si>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</si>
  <si>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</si>
  <si>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</si>
  <si>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</si>
  <si>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</si>
  <si>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</si>
  <si>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</si>
  <si>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</si>
  <si>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</si>
  <si>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</si>
  <si>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</si>
  <si>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</si>
  <si>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</si>
  <si>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</si>
  <si>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</si>
  <si>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</si>
  <si>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</si>
  <si>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</si>
  <si>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</si>
  <si>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</si>
  <si>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</si>
  <si>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</si>
  <si>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</si>
  <si>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</si>
  <si>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</si>
  <si>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</si>
  <si>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</si>
  <si>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</si>
  <si>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</si>
  <si>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</si>
  <si>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</si>
  <si>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</si>
  <si>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</si>
  <si>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</si>
  <si>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</si>
  <si>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</si>
  <si>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</si>
  <si>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</si>
  <si>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</si>
  <si>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</si>
  <si>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</si>
  <si>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</si>
  <si>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</si>
  <si>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</si>
  <si>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</si>
  <si>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</si>
  <si>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</si>
  <si>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</si>
  <si>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</si>
  <si>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</si>
  <si>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</si>
  <si>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</si>
  <si>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</si>
  <si>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</si>
  <si>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</si>
  <si>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</si>
  <si>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</si>
  <si>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</si>
  <si>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</si>
  <si>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</si>
  <si>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</si>
  <si>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</si>
  <si>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</si>
  <si>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</si>
  <si>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</si>
  <si>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</si>
  <si>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</si>
  <si>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</si>
  <si>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</si>
  <si>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</si>
  <si>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</si>
  <si>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</si>
  <si>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</si>
  <si>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</si>
  <si>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</si>
  <si>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</si>
  <si>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</si>
  <si>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</si>
  <si>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</si>
  <si>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</si>
  <si>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</si>
  <si>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</si>
  <si>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</si>
  <si>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</si>
  <si>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</si>
  <si>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</si>
  <si>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</si>
  <si>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</si>
  <si>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</si>
  <si>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</si>
  <si>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</si>
  <si>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</si>
  <si>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</si>
  <si>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</si>
  <si>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</si>
  <si>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</si>
  <si>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</si>
  <si>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</si>
  <si>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</si>
  <si>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</si>
  <si>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</si>
  <si>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</si>
  <si>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</si>
  <si>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</si>
  <si>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</si>
  <si>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</si>
  <si>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</si>
  <si>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</si>
  <si>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</si>
  <si>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</si>
  <si>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</si>
  <si>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</si>
  <si>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</si>
  <si>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</si>
  <si>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</si>
  <si>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</si>
  <si>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</si>
  <si>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</si>
  <si>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</si>
  <si>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</si>
  <si>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</si>
  <si>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</si>
  <si>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</si>
  <si>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</si>
  <si>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</si>
  <si>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</si>
  <si>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</si>
  <si>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</si>
  <si>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</si>
  <si>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</si>
  <si>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</si>
  <si>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</si>
  <si>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</si>
  <si>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</si>
  <si>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</si>
  <si>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</si>
  <si>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</si>
  <si>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</si>
  <si>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</si>
  <si>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</si>
  <si>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</si>
  <si>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</si>
  <si>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</si>
  <si>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</si>
  <si>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</si>
  <si>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</si>
  <si>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</si>
  <si>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</si>
  <si>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</si>
  <si>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</si>
  <si>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</si>
  <si>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</si>
  <si>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</si>
  <si>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</si>
  <si>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</si>
  <si>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</si>
  <si>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</si>
  <si>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</si>
  <si>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</si>
  <si>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</si>
  <si>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</si>
  <si>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</si>
  <si>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</si>
  <si>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</si>
  <si>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</si>
  <si>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</si>
  <si>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</si>
  <si>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</si>
  <si>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</si>
  <si>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</si>
  <si>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</si>
  <si>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</si>
  <si>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</si>
  <si>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</si>
  <si>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</si>
  <si>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</si>
  <si>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</si>
  <si>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</si>
  <si>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</si>
  <si>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</si>
  <si>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</si>
  <si>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</si>
  <si>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</si>
  <si>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</si>
  <si>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</si>
  <si>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</si>
  <si>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</si>
  <si>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</si>
  <si>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</si>
  <si>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</si>
  <si>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</si>
  <si>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</si>
  <si>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</si>
  <si>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</si>
  <si>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</si>
  <si>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</si>
  <si>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</si>
  <si>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</si>
  <si>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</si>
  <si>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</si>
  <si>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</si>
  <si>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</si>
  <si>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</si>
  <si>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</si>
  <si>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</si>
  <si>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</si>
  <si>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</si>
  <si>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</si>
  <si>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</si>
  <si>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</si>
  <si>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</si>
  <si>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</si>
  <si>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</si>
  <si>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</si>
  <si>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</si>
  <si>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</si>
  <si>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</si>
  <si>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</si>
  <si>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</si>
  <si>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</si>
  <si>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</si>
  <si>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</si>
  <si>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</si>
  <si>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</si>
  <si>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</si>
  <si>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</si>
  <si>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</si>
  <si>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</si>
  <si>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</si>
  <si>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</si>
  <si>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</si>
  <si>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</si>
  <si>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</si>
  <si>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</si>
  <si>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</si>
  <si>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</si>
  <si>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</si>
  <si>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</si>
  <si>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</si>
  <si>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</si>
  <si>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</si>
  <si>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</si>
  <si>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</si>
  <si>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</si>
  <si>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</si>
  <si>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</si>
  <si>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</si>
  <si>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</si>
  <si>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</si>
  <si>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</si>
  <si>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</si>
  <si>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</si>
  <si>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</si>
  <si>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</si>
  <si>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</si>
  <si>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</si>
  <si>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</si>
  <si>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</si>
  <si>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</si>
  <si>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</si>
  <si>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</si>
  <si>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</si>
  <si>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</si>
  <si>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</si>
  <si>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</si>
  <si>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</si>
  <si>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</si>
  <si>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</si>
  <si>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</si>
  <si>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</si>
  <si>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</si>
  <si>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</si>
  <si>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</si>
  <si>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</si>
  <si>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</si>
  <si>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</si>
  <si>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</si>
  <si>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</si>
  <si>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</si>
  <si>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</si>
  <si>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</si>
  <si>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</si>
  <si>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</si>
  <si>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</si>
  <si>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</si>
  <si>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</si>
  <si>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</si>
  <si>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</si>
  <si>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</si>
  <si>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</si>
  <si>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</si>
  <si>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</si>
  <si>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</si>
  <si>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</si>
  <si>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</si>
  <si>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</si>
  <si>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</si>
  <si>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</si>
  <si>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</si>
  <si>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</si>
  <si>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</si>
  <si>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</si>
  <si>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</si>
  <si>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</si>
  <si>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</si>
  <si>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</si>
  <si>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</si>
  <si>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</si>
  <si>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</si>
  <si>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</si>
  <si>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</si>
  <si>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</si>
  <si>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</si>
  <si>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</si>
  <si>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</si>
  <si>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</si>
  <si>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</si>
  <si>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</si>
  <si>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</si>
  <si>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</si>
  <si>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</si>
  <si>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</si>
  <si>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</si>
  <si>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</si>
  <si>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</si>
  <si>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</si>
  <si>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</si>
  <si>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</si>
  <si>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</si>
  <si>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</si>
  <si>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</si>
  <si>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</si>
  <si>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</si>
  <si>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</si>
  <si>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</si>
  <si>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</si>
  <si>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</si>
  <si>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</si>
  <si>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</si>
  <si>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</si>
  <si>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</si>
  <si>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</si>
  <si>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</si>
  <si>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</si>
  <si>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</si>
  <si>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</si>
  <si>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</si>
  <si>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</si>
  <si>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</si>
  <si>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</si>
  <si>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</si>
  <si>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</si>
  <si>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</si>
  <si>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</si>
  <si>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</si>
  <si>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</si>
  <si>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</si>
  <si>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</si>
  <si>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</si>
  <si>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</si>
  <si>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</si>
  <si>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</si>
  <si>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</si>
  <si>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</si>
  <si>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</si>
  <si>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</si>
  <si>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</si>
  <si>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</si>
  <si>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</si>
  <si>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</si>
  <si>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</si>
  <si>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</si>
  <si>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</si>
  <si>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</si>
  <si>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</si>
  <si>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</si>
  <si>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</si>
  <si>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</si>
  <si>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</si>
  <si>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</si>
  <si>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</si>
  <si>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</si>
  <si>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</si>
  <si>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</si>
  <si>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</si>
  <si>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</si>
  <si>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</si>
  <si>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</si>
  <si>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</si>
  <si>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</si>
  <si>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</si>
  <si>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</si>
  <si>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</si>
  <si>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</si>
  <si>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</si>
  <si>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</si>
  <si>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</si>
  <si>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</si>
  <si>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</si>
  <si>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</si>
  <si>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</si>
  <si>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</si>
  <si>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</si>
  <si>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</si>
  <si>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</si>
  <si>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</si>
  <si>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</si>
  <si>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</si>
  <si>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</si>
  <si>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</si>
  <si>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</si>
  <si>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</si>
  <si>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</si>
  <si>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</si>
  <si>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</si>
  <si>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</si>
  <si>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</si>
  <si>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</si>
  <si>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</si>
  <si>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</si>
  <si>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</si>
  <si>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</si>
  <si>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</si>
  <si>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</si>
  <si>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</si>
  <si>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</si>
  <si>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</si>
  <si>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</si>
  <si>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</si>
  <si>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</si>
  <si>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</si>
  <si>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</si>
  <si>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</si>
  <si>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</si>
  <si>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</si>
  <si>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</si>
  <si>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</si>
  <si>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</si>
  <si>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</si>
  <si>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</si>
  <si>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</si>
  <si>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</si>
  <si>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</si>
  <si>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</si>
  <si>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</si>
  <si>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</si>
  <si>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</si>
  <si>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</si>
  <si>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</si>
  <si>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</si>
  <si>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</si>
  <si>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</si>
  <si>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</si>
  <si>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</si>
  <si>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</si>
  <si>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</si>
  <si>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</si>
  <si>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</si>
  <si>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</si>
  <si>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</si>
  <si>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</si>
  <si>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</si>
  <si>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</si>
  <si>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</si>
  <si>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</si>
  <si>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</si>
  <si>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</si>
  <si>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</si>
  <si>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</si>
  <si>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</si>
  <si>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</si>
  <si>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</si>
  <si>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</si>
  <si>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</si>
  <si>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</si>
  <si>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</si>
  <si>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</si>
  <si>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</si>
  <si>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</si>
  <si>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</si>
  <si>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</si>
  <si>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</si>
  <si>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</si>
  <si>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</si>
  <si>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</si>
  <si>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</si>
  <si>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</si>
  <si>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</si>
  <si>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</si>
  <si>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</si>
  <si>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</si>
  <si>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</si>
  <si>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</si>
  <si>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</si>
  <si>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</si>
  <si>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</si>
  <si>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</si>
  <si>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</si>
  <si>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</si>
  <si>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</si>
  <si>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</si>
  <si>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</si>
  <si>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</si>
  <si>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</si>
  <si>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</si>
  <si>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</si>
  <si>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</si>
  <si>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</si>
  <si>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</si>
  <si>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</si>
  <si>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</si>
  <si>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</si>
  <si>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</si>
  <si>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</si>
  <si>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</si>
  <si>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</si>
  <si>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</si>
  <si>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</si>
  <si>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</si>
  <si>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</si>
  <si>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</si>
  <si>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</si>
  <si>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</si>
  <si>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</si>
  <si>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</si>
  <si>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</si>
  <si>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</si>
  <si>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</si>
  <si>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</si>
  <si>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</si>
  <si>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</si>
  <si>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</si>
  <si>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</si>
  <si>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</si>
  <si>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</si>
  <si>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</si>
  <si>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</si>
  <si>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</si>
  <si>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</si>
  <si>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</si>
  <si>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</si>
  <si>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</si>
  <si>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</si>
  <si>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</si>
  <si>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</si>
  <si>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</si>
  <si>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</si>
  <si>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</si>
  <si>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</si>
  <si>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</si>
  <si>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</si>
  <si>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</si>
  <si>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</si>
  <si>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</si>
  <si>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</si>
  <si>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</si>
  <si>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</si>
  <si>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</si>
  <si>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</si>
  <si>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</si>
  <si>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</si>
  <si>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</si>
  <si>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</si>
  <si>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</si>
  <si>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</si>
  <si>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</si>
  <si>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</si>
  <si>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</si>
  <si>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</si>
  <si>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</si>
  <si>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</si>
  <si>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</si>
  <si>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</si>
  <si>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</si>
  <si>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</si>
  <si>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</si>
  <si>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</si>
  <si>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</si>
  <si>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</si>
  <si>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</si>
  <si>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</si>
  <si>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</si>
  <si>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</si>
  <si>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</si>
  <si>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</si>
  <si>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</si>
  <si>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</si>
  <si>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</si>
  <si>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</si>
  <si>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</si>
  <si>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</si>
  <si>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</si>
  <si>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</si>
  <si>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</si>
  <si>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</si>
  <si>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</si>
  <si>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</si>
  <si>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</si>
  <si>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</si>
  <si>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</si>
  <si>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</si>
  <si>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</si>
  <si>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</si>
  <si>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</si>
  <si>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</si>
  <si>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</si>
  <si>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</si>
  <si>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</si>
  <si>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</si>
  <si>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</si>
  <si>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</si>
  <si>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</si>
  <si>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</si>
  <si>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</si>
  <si>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</si>
  <si>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</si>
  <si>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</si>
  <si>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</si>
  <si>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</si>
  <si>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</si>
  <si>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</si>
  <si>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</si>
  <si>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</si>
  <si>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</si>
  <si>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</si>
  <si>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</si>
  <si>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</si>
  <si>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</si>
  <si>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</si>
  <si>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</si>
  <si>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</si>
  <si>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</si>
  <si>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</si>
  <si>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</si>
  <si>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</si>
  <si>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</si>
  <si>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</si>
  <si>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</si>
  <si>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</si>
  <si>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</si>
  <si>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</si>
  <si>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</si>
  <si>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</si>
  <si>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</si>
  <si>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</si>
  <si>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</si>
  <si>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</si>
  <si>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</si>
  <si>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</si>
  <si>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</si>
  <si>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</si>
  <si>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</si>
  <si>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</si>
  <si>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</si>
  <si>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</si>
  <si>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</si>
  <si>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</si>
  <si>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</si>
  <si>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</si>
  <si>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</si>
  <si>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</si>
  <si>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</si>
  <si>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</si>
  <si>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</si>
  <si>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</si>
  <si>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</si>
  <si>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</si>
  <si>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</si>
  <si>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</si>
  <si>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</si>
  <si>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</si>
  <si>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</si>
  <si>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</si>
  <si>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</si>
  <si>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</si>
  <si>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</si>
  <si>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</si>
  <si>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</si>
  <si>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</si>
  <si>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</si>
  <si>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</si>
  <si>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</si>
  <si>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</si>
  <si>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</si>
  <si>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</si>
  <si>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</si>
  <si>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</si>
  <si>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</si>
  <si>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</si>
  <si>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</si>
  <si>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</si>
  <si>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</si>
  <si>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</si>
  <si>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</si>
  <si>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</si>
  <si>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</si>
  <si>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</si>
  <si>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</si>
  <si>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</si>
  <si>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</si>
  <si>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</si>
  <si>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</si>
  <si>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</si>
  <si>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</si>
  <si>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</si>
  <si>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</si>
  <si>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</si>
  <si>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</si>
  <si>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</si>
  <si>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</si>
  <si>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</si>
  <si>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</si>
  <si>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</si>
  <si>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</si>
  <si>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</si>
  <si>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</si>
  <si>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</si>
  <si>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</si>
  <si>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</si>
  <si>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</si>
  <si>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</si>
  <si>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</si>
  <si>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</si>
  <si>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</si>
  <si>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</si>
  <si>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</si>
  <si>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</si>
  <si>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</si>
  <si>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</si>
  <si>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</si>
  <si>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</si>
  <si>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</si>
  <si>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</si>
  <si>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</si>
  <si>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</si>
  <si>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</si>
  <si>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</si>
  <si>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</si>
  <si>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</si>
  <si>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</si>
  <si>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</si>
  <si>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</si>
  <si>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</si>
  <si>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</si>
  <si>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</si>
  <si>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</si>
  <si>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</si>
  <si>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</si>
  <si>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</si>
  <si>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</si>
  <si>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</si>
  <si>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</si>
  <si>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</si>
  <si>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</si>
  <si>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</si>
  <si>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</si>
  <si>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</si>
  <si>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</si>
  <si>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</si>
  <si>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</si>
  <si>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</si>
  <si>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</si>
  <si>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</si>
  <si>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</si>
  <si>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</si>
  <si>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</si>
  <si>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</si>
  <si>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</si>
  <si>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</si>
  <si>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</si>
  <si>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</si>
  <si>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</si>
  <si>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</si>
  <si>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</si>
  <si>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</si>
  <si>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</si>
  <si>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</si>
  <si>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</si>
  <si>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</si>
  <si>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</si>
  <si>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</si>
  <si>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</si>
  <si>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</si>
  <si>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</si>
  <si>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</si>
  <si>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</si>
  <si>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</si>
  <si>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</si>
  <si>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</si>
  <si>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</si>
  <si>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</si>
  <si>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</si>
  <si>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</si>
  <si>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</si>
  <si>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</si>
  <si>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</si>
  <si>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</si>
  <si>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</si>
  <si>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</si>
  <si>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</si>
  <si>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</si>
  <si>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</si>
  <si>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</si>
  <si>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</si>
  <si>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</si>
  <si>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</si>
  <si>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</si>
  <si>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</si>
  <si>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</si>
  <si>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</si>
  <si>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</si>
  <si>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</si>
  <si>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</si>
  <si>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</si>
  <si>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</si>
  <si>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</si>
  <si>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</si>
  <si>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</si>
  <si>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</si>
  <si>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</si>
  <si>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</si>
  <si>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</si>
  <si>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</si>
  <si>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</si>
  <si>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</si>
  <si>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</si>
  <si>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</si>
  <si>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</si>
  <si>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</si>
  <si>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</si>
  <si>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</si>
  <si>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</si>
  <si>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</si>
  <si>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</si>
  <si>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</si>
  <si>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</si>
  <si>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</si>
  <si>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</si>
  <si>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</si>
  <si>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</si>
  <si>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</si>
  <si>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</si>
  <si>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</si>
  <si>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</si>
  <si>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</si>
  <si>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</si>
  <si>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</si>
  <si>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</si>
  <si>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</si>
  <si>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</si>
  <si>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</si>
  <si>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</si>
  <si>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</si>
  <si>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</si>
  <si>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</si>
  <si>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</si>
  <si>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</si>
  <si>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</si>
  <si>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</si>
  <si>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</si>
  <si>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</si>
  <si>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</si>
  <si>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</si>
  <si>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</si>
  <si>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</si>
  <si>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</si>
  <si>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</si>
  <si>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</si>
  <si>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</si>
  <si>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</si>
  <si>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</si>
  <si>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</si>
  <si>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</si>
  <si>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</si>
  <si>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</si>
  <si>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</si>
  <si>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</si>
  <si>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</si>
  <si>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</si>
  <si>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</si>
  <si>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</si>
  <si>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</si>
  <si>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</si>
  <si>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</si>
  <si>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</si>
  <si>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</si>
  <si>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</si>
  <si>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</si>
  <si>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</si>
  <si>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</si>
  <si>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</si>
  <si>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</si>
  <si>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</si>
  <si>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</si>
  <si>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</si>
  <si>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</si>
  <si>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</si>
  <si>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</si>
  <si>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</si>
  <si>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</si>
  <si>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</si>
  <si>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</si>
  <si>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</si>
  <si>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</si>
  <si>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</si>
  <si>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</si>
  <si>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</si>
  <si>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</si>
  <si>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</si>
  <si>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</si>
  <si>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</si>
  <si>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</si>
  <si>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</si>
  <si>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</si>
  <si>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</si>
  <si>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</si>
  <si>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</si>
  <si>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</si>
  <si>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</si>
  <si>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</si>
  <si>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</si>
  <si>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</si>
  <si>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</si>
  <si>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</si>
  <si>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</si>
  <si>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</si>
  <si>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</si>
  <si>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</si>
  <si>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</si>
  <si>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</si>
  <si>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</si>
  <si>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</si>
  <si>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</si>
  <si>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</si>
  <si>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</si>
  <si>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</si>
  <si>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</si>
  <si>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</si>
  <si>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</si>
  <si>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</si>
  <si>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</si>
  <si>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</si>
  <si>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</si>
  <si>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</si>
  <si>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</si>
  <si>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</si>
  <si>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</si>
  <si>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</si>
  <si>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</si>
  <si>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</si>
  <si>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</si>
  <si>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</si>
  <si>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</si>
  <si>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</si>
  <si>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</si>
  <si>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</si>
  <si>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</si>
  <si>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</si>
  <si>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</si>
  <si>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</si>
  <si>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</si>
  <si>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</si>
  <si>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</si>
  <si>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</si>
  <si>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</si>
  <si>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</si>
  <si>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</si>
  <si>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</si>
  <si>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</si>
  <si>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</si>
  <si>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</si>
  <si>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</si>
  <si>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</si>
  <si>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</si>
  <si>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</si>
  <si>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</si>
  <si>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</si>
  <si>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</si>
  <si>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</si>
  <si>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</si>
  <si>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</si>
  <si>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</si>
  <si>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</si>
  <si>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</si>
  <si>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</si>
  <si>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</si>
  <si>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</si>
  <si>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</si>
  <si>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</si>
  <si>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</si>
  <si>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</si>
  <si>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</si>
  <si>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</si>
  <si>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</si>
  <si>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</si>
  <si>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</si>
  <si>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</si>
  <si>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</si>
  <si>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</si>
  <si>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</si>
  <si>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</si>
  <si>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</si>
  <si>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</si>
  <si>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</si>
  <si>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</si>
  <si>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</si>
  <si>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</si>
  <si>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</si>
  <si>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</si>
  <si>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</si>
  <si>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</si>
  <si>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</si>
  <si>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</si>
  <si>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</si>
  <si>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</si>
  <si>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</si>
  <si>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</si>
  <si>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</si>
  <si>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</si>
  <si>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</si>
  <si>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</si>
  <si>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</si>
  <si>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</si>
  <si>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</si>
  <si>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</si>
  <si>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</si>
  <si>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</si>
  <si>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</si>
  <si>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</si>
  <si>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</si>
  <si>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</si>
  <si>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</si>
  <si>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</si>
  <si>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</si>
  <si>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</si>
  <si>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</si>
  <si>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</si>
  <si>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</si>
  <si>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</si>
  <si>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</si>
  <si>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</si>
  <si>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</si>
  <si>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</si>
  <si>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</si>
  <si>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</si>
  <si>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</si>
  <si>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</si>
  <si>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</si>
  <si>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</si>
  <si>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</si>
  <si>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</si>
  <si>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</si>
  <si>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</si>
  <si>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</si>
  <si>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</si>
  <si>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</si>
  <si>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</si>
  <si>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</si>
  <si>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</si>
  <si>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</si>
  <si>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</si>
  <si>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</si>
  <si>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</si>
  <si>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</si>
  <si>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</si>
  <si>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</si>
  <si>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</si>
  <si>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</si>
  <si>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</si>
  <si>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</si>
  <si>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</si>
  <si>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</si>
  <si>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</si>
  <si>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</si>
  <si>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</si>
  <si>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</si>
  <si>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</si>
  <si>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</si>
  <si>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</si>
  <si>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</si>
  <si>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</si>
  <si>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</si>
  <si>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</si>
  <si>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</si>
  <si>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</si>
  <si>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</si>
  <si>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</si>
  <si>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</si>
  <si>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</si>
  <si>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</si>
  <si>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</si>
  <si>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</si>
  <si>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</si>
  <si>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</si>
  <si>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</si>
  <si>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</si>
  <si>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</si>
  <si>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</si>
  <si>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</si>
  <si>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</si>
  <si>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</si>
  <si>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</si>
  <si>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</si>
  <si>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</si>
  <si>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</si>
  <si>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</si>
  <si>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</si>
  <si>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</si>
  <si>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</si>
  <si>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</si>
  <si>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</si>
  <si>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</si>
  <si>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</si>
  <si>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</si>
  <si>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</si>
  <si>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</si>
  <si>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</si>
  <si>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</si>
  <si>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</si>
  <si>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</si>
  <si>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</si>
  <si>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</si>
  <si>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</si>
  <si>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</si>
  <si>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</si>
  <si>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</si>
  <si>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</si>
  <si>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</si>
  <si>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</si>
  <si>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</si>
  <si>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</si>
  <si>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</si>
  <si>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</si>
  <si>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</si>
  <si>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</si>
  <si>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</si>
  <si>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</si>
  <si>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</si>
  <si>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</si>
  <si>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</si>
  <si>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</si>
  <si>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</si>
  <si>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</si>
  <si>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</si>
  <si>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</si>
  <si>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</si>
  <si>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</si>
  <si>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</si>
  <si>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</si>
  <si>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</si>
  <si>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</si>
  <si>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</si>
  <si>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</si>
  <si>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</si>
  <si>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</si>
  <si>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</si>
  <si>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</si>
  <si>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</si>
  <si>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</si>
  <si>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</si>
  <si>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</si>
  <si>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</si>
  <si>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</si>
  <si>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</si>
  <si>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</si>
  <si>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</si>
  <si>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</si>
  <si>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</si>
  <si>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</si>
  <si>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</si>
  <si>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</si>
  <si>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</si>
  <si>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</si>
  <si>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</si>
  <si>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</si>
  <si>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</si>
  <si>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</si>
  <si>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</si>
  <si>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</si>
  <si>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</si>
  <si>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</si>
  <si>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</si>
  <si>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</si>
  <si>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</si>
  <si>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</si>
  <si>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</si>
  <si>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</si>
  <si>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</si>
  <si>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</si>
  <si>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</si>
  <si>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</si>
  <si>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</si>
  <si>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</si>
  <si>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</si>
  <si>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</si>
  <si>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</si>
  <si>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</si>
  <si>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</si>
  <si>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</si>
  <si>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</si>
  <si>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</si>
  <si>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</si>
  <si>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</si>
  <si>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</si>
  <si>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</si>
  <si>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</si>
  <si>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</si>
  <si>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</si>
  <si>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</si>
  <si>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</si>
  <si>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</si>
  <si>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</si>
  <si>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</si>
  <si>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</si>
  <si>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</si>
  <si>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</si>
  <si>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</si>
  <si>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</si>
  <si>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</si>
  <si>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</si>
  <si>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</si>
  <si>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</si>
  <si>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</si>
  <si>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</si>
  <si>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</si>
  <si>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</si>
  <si>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</si>
  <si>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</si>
  <si>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</si>
  <si>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</si>
  <si>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</si>
  <si>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</si>
  <si>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</si>
  <si>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</si>
  <si>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</si>
  <si>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</si>
  <si>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</si>
  <si>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</si>
  <si>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</si>
  <si>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</si>
  <si>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</si>
  <si>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</si>
  <si>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</si>
  <si>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</si>
  <si>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</si>
  <si>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</si>
  <si>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</si>
  <si>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</si>
  <si>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</si>
  <si>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</si>
  <si>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</si>
  <si>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</si>
  <si>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</si>
  <si>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</si>
  <si>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</si>
  <si>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</si>
  <si>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</si>
  <si>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</si>
  <si>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</si>
  <si>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</si>
  <si>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</si>
  <si>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</si>
  <si>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</si>
  <si>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</si>
  <si>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</si>
  <si>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</si>
  <si>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</si>
  <si>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</si>
  <si>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</si>
  <si>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</si>
  <si>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</si>
  <si>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</si>
  <si>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</si>
  <si>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</si>
  <si>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</si>
  <si>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</si>
  <si>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</si>
  <si>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</si>
  <si>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</si>
  <si>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</si>
  <si>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</si>
  <si>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</si>
  <si>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</si>
  <si>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</si>
  <si>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</si>
  <si>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</si>
  <si>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</si>
  <si>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</si>
  <si>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</si>
  <si>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</si>
  <si>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</si>
  <si>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</si>
  <si>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</si>
  <si>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</si>
  <si>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</si>
  <si>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</si>
  <si>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</si>
  <si>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</si>
  <si>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</si>
  <si>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</si>
  <si>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</si>
  <si>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</si>
  <si>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</si>
  <si>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</si>
  <si>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</si>
  <si>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</si>
  <si>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</si>
  <si>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</si>
  <si>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</si>
  <si>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</si>
  <si>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</si>
  <si>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</si>
  <si>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</si>
  <si>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</si>
  <si>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</si>
  <si>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</si>
  <si>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</si>
  <si>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</si>
  <si>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</si>
  <si>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</si>
  <si>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</si>
  <si>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</si>
  <si>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</si>
  <si>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</si>
  <si>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</si>
  <si>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</si>
  <si>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</si>
  <si>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</si>
  <si>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</si>
  <si>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</si>
  <si>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</si>
  <si>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</si>
  <si>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</si>
  <si>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</si>
  <si>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</si>
  <si>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</si>
  <si>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</si>
  <si>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</si>
  <si>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</si>
  <si>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</si>
  <si>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</si>
  <si>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</si>
  <si>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</si>
  <si>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</si>
  <si>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</si>
  <si>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</si>
  <si>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</si>
  <si>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</si>
  <si>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</si>
  <si>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</si>
  <si>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</si>
  <si>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</si>
  <si>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</si>
  <si>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</si>
  <si>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</si>
  <si>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</si>
  <si>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</si>
  <si>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</si>
  <si>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</si>
  <si>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</si>
  <si>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</si>
  <si>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</si>
  <si>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</si>
  <si>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</si>
  <si>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</si>
  <si>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</si>
  <si>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</si>
  <si>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</si>
  <si>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</si>
  <si>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</si>
  <si>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</si>
  <si>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</si>
  <si>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</si>
  <si>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</si>
  <si>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</si>
  <si>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</si>
  <si>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</si>
  <si>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</si>
  <si>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</si>
  <si>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</si>
  <si>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</si>
  <si>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</si>
  <si>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</si>
  <si>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</si>
  <si>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</si>
  <si>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</si>
  <si>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</si>
  <si>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</si>
  <si>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</si>
  <si>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</si>
  <si>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</si>
  <si>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</si>
  <si>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</si>
  <si>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</si>
  <si>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</si>
  <si>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</si>
  <si>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</si>
  <si>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</si>
  <si>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</si>
  <si>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</si>
  <si>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</si>
  <si>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</si>
  <si>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</si>
  <si>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</si>
  <si>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</si>
  <si>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</si>
  <si>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</si>
  <si>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</si>
  <si>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</si>
  <si>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</si>
  <si>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</si>
  <si>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</si>
  <si>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</si>
  <si>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</si>
  <si>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</si>
  <si>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</si>
  <si>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</si>
  <si>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</si>
  <si>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</si>
  <si>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</si>
  <si>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</si>
  <si>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</si>
  <si>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</si>
  <si>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</si>
  <si>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</si>
  <si>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</si>
  <si>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</si>
  <si>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</si>
  <si>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</si>
  <si>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</si>
  <si>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</si>
  <si>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</si>
  <si>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</si>
  <si>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</si>
  <si>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</si>
  <si>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</si>
  <si>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</si>
  <si>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</si>
  <si>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</si>
  <si>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</si>
  <si>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</si>
  <si>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</si>
  <si>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</si>
  <si>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</si>
  <si>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</si>
  <si>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</si>
  <si>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</si>
  <si>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</si>
  <si>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</si>
  <si>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</si>
  <si>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</si>
  <si>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</si>
  <si>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</si>
  <si>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</si>
  <si>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</si>
  <si>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</si>
  <si>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</si>
  <si>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</si>
  <si>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</si>
  <si>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</si>
  <si>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</si>
  <si>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</si>
  <si>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</si>
  <si>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</si>
  <si>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</si>
  <si>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</si>
  <si>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</si>
  <si>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</si>
  <si>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</si>
  <si>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</si>
  <si>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</si>
  <si>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</si>
  <si>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</si>
  <si>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</si>
  <si>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</si>
  <si>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</si>
  <si>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</si>
  <si>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</si>
  <si>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</si>
  <si>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</si>
  <si>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</si>
  <si>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</si>
  <si>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</si>
  <si>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</si>
  <si>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</si>
  <si>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</si>
  <si>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</si>
  <si>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</si>
  <si>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</si>
  <si>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</si>
  <si>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</si>
  <si>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</si>
  <si>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</si>
  <si>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</si>
  <si>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</si>
  <si>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</si>
  <si>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</si>
  <si>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</si>
  <si>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</si>
  <si>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</si>
  <si>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</si>
  <si>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</si>
  <si>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</si>
  <si>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</si>
  <si>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</si>
  <si>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</si>
  <si>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</si>
  <si>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</si>
  <si>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</si>
  <si>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</si>
  <si>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</si>
  <si>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</si>
  <si>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</si>
  <si>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</si>
  <si>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</si>
  <si>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</si>
  <si>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</si>
  <si>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</si>
  <si>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</si>
  <si>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</si>
  <si>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</si>
  <si>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</si>
  <si>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</si>
  <si>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</si>
  <si>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</si>
  <si>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</si>
  <si>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</si>
  <si>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</si>
  <si>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</si>
  <si>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</si>
  <si>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</si>
  <si>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</si>
  <si>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</si>
  <si>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</si>
  <si>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</si>
  <si>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</si>
  <si>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</si>
  <si>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</si>
  <si>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</si>
  <si>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</si>
  <si>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</si>
  <si>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</si>
  <si>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</si>
  <si>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</si>
  <si>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</si>
  <si>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</si>
  <si>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</si>
  <si>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</si>
  <si>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</si>
  <si>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</si>
  <si>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</si>
  <si>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</si>
  <si>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</si>
  <si>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</si>
  <si>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</si>
  <si>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</si>
  <si>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</si>
  <si>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</si>
  <si>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</si>
  <si>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</si>
  <si>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</si>
  <si>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</si>
  <si>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</si>
  <si>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</si>
  <si>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</si>
  <si>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</si>
  <si>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</si>
  <si>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</si>
  <si>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</si>
  <si>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</si>
  <si>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</si>
  <si>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</si>
  <si>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</si>
  <si>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</si>
  <si>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</si>
  <si>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</si>
  <si>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</si>
  <si>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</si>
  <si>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</si>
  <si>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</si>
  <si>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</si>
  <si>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</si>
  <si>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</si>
  <si>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</si>
  <si>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</si>
  <si>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</si>
  <si>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</si>
  <si>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</si>
  <si>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</si>
  <si>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</si>
  <si>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</si>
  <si>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</si>
  <si>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</si>
  <si>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</si>
  <si>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</si>
  <si>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</si>
  <si>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</si>
  <si>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</si>
  <si>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</si>
  <si>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</si>
  <si>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</si>
  <si>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</si>
  <si>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</si>
  <si>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</si>
  <si>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</si>
  <si>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</si>
  <si>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</si>
  <si>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</si>
  <si>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</si>
  <si>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</si>
  <si>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</si>
  <si>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</si>
  <si>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</si>
  <si>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</si>
  <si>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</si>
  <si>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</si>
  <si>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</si>
  <si>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</si>
  <si>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</si>
  <si>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</si>
  <si>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</si>
  <si>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</si>
  <si>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</si>
  <si>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</si>
  <si>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</si>
  <si>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</si>
  <si>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</si>
  <si>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</si>
  <si>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</si>
  <si>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</si>
  <si>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</si>
  <si>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</si>
  <si>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</si>
  <si>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</si>
  <si>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</si>
  <si>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</si>
  <si>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</si>
  <si>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</si>
  <si>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</si>
  <si>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</si>
  <si>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</si>
  <si>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</si>
  <si>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</si>
  <si>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</si>
  <si>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</si>
  <si>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</si>
  <si>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</si>
  <si>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</si>
  <si>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</si>
  <si>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</si>
  <si>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</si>
  <si>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</si>
  <si>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</si>
  <si>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</si>
  <si>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</si>
  <si>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</si>
  <si>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</si>
  <si>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</si>
  <si>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</si>
  <si>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</si>
  <si>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</si>
  <si>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</si>
  <si>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</si>
  <si>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</si>
  <si>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</si>
  <si>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</si>
  <si>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</si>
  <si>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</si>
  <si>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</si>
  <si>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</si>
  <si>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</si>
  <si>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</si>
  <si>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</si>
  <si>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</si>
  <si>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</si>
  <si>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</si>
  <si>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</si>
  <si>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</si>
  <si>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</si>
  <si>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</si>
  <si>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</si>
  <si>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</si>
  <si>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</si>
  <si>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</si>
  <si>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</si>
  <si>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</si>
  <si>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</si>
  <si>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</si>
  <si>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</si>
  <si>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</si>
  <si>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</si>
  <si>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</si>
  <si>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</si>
  <si>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</si>
  <si>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</si>
  <si>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</si>
  <si>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</si>
  <si>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</si>
  <si>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</si>
  <si>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</si>
  <si>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</si>
  <si>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</si>
  <si>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</si>
  <si>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</si>
  <si>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</si>
  <si>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</si>
  <si>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</si>
  <si>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</si>
  <si>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</si>
  <si>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</si>
  <si>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</si>
  <si>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</si>
  <si>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</si>
  <si>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</si>
  <si>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</si>
  <si>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</si>
  <si>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</si>
  <si>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</si>
  <si>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</si>
  <si>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</si>
  <si>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</si>
  <si>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</si>
  <si>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</si>
  <si>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</si>
  <si>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</si>
  <si>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</si>
  <si>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</si>
  <si>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</si>
  <si>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</si>
  <si>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</si>
  <si>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</si>
  <si>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</si>
  <si>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</si>
  <si>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</si>
  <si>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</si>
  <si>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</si>
  <si>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</si>
  <si>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</si>
  <si>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</si>
  <si>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</si>
  <si>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</si>
  <si>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</si>
  <si>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</si>
  <si>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</si>
  <si>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</si>
  <si>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</si>
  <si>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</si>
  <si>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</si>
  <si>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</si>
  <si>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</si>
  <si>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</si>
  <si>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</si>
  <si>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</si>
  <si>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</si>
  <si>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</si>
  <si>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</si>
  <si>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</si>
  <si>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</si>
  <si>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</si>
  <si>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</si>
  <si>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</si>
  <si>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</si>
  <si>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</si>
  <si>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</si>
  <si>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</si>
  <si>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</si>
  <si>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</si>
  <si>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</si>
  <si>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</si>
  <si>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</si>
  <si>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</si>
  <si>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</si>
  <si>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</si>
  <si>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</si>
  <si>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</si>
  <si>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</si>
  <si>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</si>
  <si>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</si>
  <si>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</si>
  <si>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</si>
  <si>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</si>
  <si>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</si>
  <si>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</si>
  <si>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</si>
  <si>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</si>
  <si>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</si>
  <si>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</si>
  <si>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</si>
  <si>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</si>
  <si>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</si>
  <si>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</si>
  <si>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</si>
  <si>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</si>
  <si>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</si>
  <si>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</si>
  <si>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</si>
  <si>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</si>
  <si>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</si>
  <si>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</si>
  <si>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</si>
  <si>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</si>
  <si>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</si>
  <si>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</si>
  <si>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</si>
  <si>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</si>
  <si>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</si>
  <si>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</si>
  <si>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</si>
  <si>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</si>
  <si>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</si>
  <si>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</si>
  <si>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</si>
  <si>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</si>
  <si>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</si>
  <si>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</si>
  <si>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</si>
  <si>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</si>
  <si>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</si>
  <si>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</si>
  <si>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</si>
  <si>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</si>
  <si>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</si>
  <si>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</si>
  <si>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</si>
  <si>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</si>
  <si>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</si>
  <si>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</si>
  <si>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</si>
  <si>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</si>
  <si>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</si>
  <si>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</si>
  <si>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</si>
  <si>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</si>
  <si>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</si>
  <si>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</si>
  <si>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</si>
  <si>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</si>
  <si>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</si>
  <si>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</si>
  <si>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</si>
  <si>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</si>
  <si>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</si>
  <si>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</si>
  <si>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</si>
  <si>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</si>
  <si>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</si>
  <si>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</si>
  <si>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</si>
  <si>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</si>
  <si>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</si>
  <si>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</si>
  <si>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</si>
  <si>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</si>
  <si>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</si>
  <si>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</si>
  <si>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</si>
  <si>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</si>
  <si>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</si>
  <si>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</si>
  <si>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</si>
  <si>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</si>
  <si>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</si>
  <si>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</si>
  <si>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</si>
  <si>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</si>
  <si>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</si>
  <si>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</si>
  <si>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</si>
  <si>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</si>
  <si>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</si>
  <si>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</si>
  <si>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</si>
  <si>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</si>
  <si>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</si>
  <si>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</si>
  <si>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</si>
  <si>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</si>
  <si>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</si>
  <si>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</si>
  <si>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</si>
  <si>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</si>
  <si>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</si>
  <si>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</si>
  <si>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</si>
  <si>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</si>
  <si>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</si>
  <si>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</si>
  <si>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</si>
  <si>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</si>
  <si>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</si>
  <si>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</si>
  <si>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</si>
  <si>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</si>
  <si>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</si>
  <si>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</si>
  <si>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</si>
  <si>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</si>
  <si>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</si>
  <si>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</si>
  <si>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</si>
  <si>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</si>
  <si>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</si>
  <si>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</si>
  <si>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</si>
  <si>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</si>
  <si>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</si>
  <si>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</si>
  <si>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</si>
  <si>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</si>
  <si>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</si>
  <si>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</si>
  <si>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</si>
  <si>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</si>
  <si>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</si>
  <si>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</si>
  <si>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</si>
  <si>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</si>
  <si>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</si>
  <si>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</si>
  <si>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</si>
  <si>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</si>
  <si>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</si>
  <si>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</si>
  <si>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</si>
  <si>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</si>
  <si>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</si>
  <si>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</si>
  <si>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</si>
  <si>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</si>
  <si>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</si>
  <si>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</si>
  <si>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</si>
  <si>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</si>
  <si>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</si>
  <si>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</si>
  <si>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</si>
  <si>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</si>
  <si>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</si>
  <si>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</si>
  <si>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</si>
  <si>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</si>
  <si>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</si>
  <si>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</si>
  <si>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</si>
  <si>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</si>
  <si>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</si>
  <si>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</si>
  <si>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</si>
  <si>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</si>
  <si>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</si>
  <si>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</si>
  <si>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</si>
  <si>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</si>
  <si>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</si>
  <si>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</si>
  <si>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</si>
  <si>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</si>
  <si>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</si>
  <si>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</si>
  <si>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</si>
  <si>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</si>
  <si>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</si>
  <si>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</si>
  <si>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</si>
  <si>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</si>
  <si>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</si>
  <si>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</si>
  <si>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</si>
  <si>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</si>
  <si>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</si>
  <si>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</si>
  <si>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</si>
  <si>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</si>
  <si>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</si>
  <si>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</si>
  <si>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</si>
  <si>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</si>
  <si>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</si>
  <si>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</si>
  <si>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</si>
  <si>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</si>
  <si>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</si>
  <si>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</si>
  <si>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</si>
  <si>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</si>
  <si>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</si>
  <si>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</si>
  <si>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</si>
  <si>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</si>
  <si>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</si>
  <si>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</si>
  <si>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</si>
  <si>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</si>
  <si>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</si>
  <si>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</si>
  <si>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</si>
  <si>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</si>
  <si>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</si>
  <si>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</si>
  <si>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</si>
  <si>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</si>
  <si>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</si>
  <si>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</si>
  <si>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</si>
  <si>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</si>
  <si>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</si>
  <si>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</si>
  <si>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</si>
  <si>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</si>
  <si>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</si>
  <si>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</si>
  <si>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</si>
  <si>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</si>
  <si>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</si>
  <si>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</si>
  <si>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</si>
  <si>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</si>
  <si>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</si>
  <si>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</si>
  <si>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</si>
  <si>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</si>
  <si>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</si>
  <si>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</si>
  <si>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</si>
  <si>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</si>
  <si>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</si>
  <si>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</si>
  <si>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</si>
  <si>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</si>
  <si>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</si>
  <si>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</si>
  <si>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</si>
  <si>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</si>
  <si>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</si>
  <si>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</si>
  <si>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</si>
  <si>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</si>
  <si>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</si>
  <si>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</si>
  <si>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</si>
  <si>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</si>
  <si>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</si>
  <si>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</si>
  <si>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</si>
  <si>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</si>
  <si>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</si>
  <si>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</si>
  <si>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</si>
  <si>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</si>
  <si>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</si>
  <si>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</si>
  <si>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</si>
  <si>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</si>
  <si>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</si>
  <si>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</si>
  <si>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</si>
  <si>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</si>
  <si>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</si>
  <si>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</si>
  <si>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</si>
  <si>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</si>
  <si>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</si>
  <si>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</si>
  <si>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</si>
  <si>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</si>
  <si>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</si>
  <si>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</si>
  <si>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</si>
  <si>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</si>
  <si>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</si>
  <si>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</si>
  <si>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</si>
  <si>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</si>
  <si>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</si>
  <si>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</si>
  <si>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</si>
  <si>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</si>
  <si>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</si>
  <si>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</si>
  <si>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</si>
  <si>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</si>
  <si>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</si>
  <si>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</si>
  <si>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</si>
  <si>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</si>
  <si>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</si>
  <si>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</si>
  <si>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</si>
  <si>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</si>
  <si>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</si>
  <si>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</si>
  <si>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</si>
  <si>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</si>
  <si>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</si>
  <si>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</si>
  <si>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</si>
  <si>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</si>
  <si>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</si>
  <si>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</si>
  <si>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</si>
  <si>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</si>
  <si>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</si>
  <si>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</si>
  <si>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</si>
  <si>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</si>
  <si>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</si>
  <si>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</si>
  <si>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</si>
  <si>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</si>
  <si>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</si>
  <si>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</si>
  <si>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</si>
  <si>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</si>
  <si>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</si>
  <si>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</si>
  <si>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</si>
  <si>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</si>
  <si>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</si>
  <si>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</si>
  <si>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</si>
  <si>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</si>
  <si>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</si>
  <si>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</si>
  <si>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</si>
  <si>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</si>
  <si>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</si>
  <si>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</si>
  <si>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</si>
  <si>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</si>
  <si>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</si>
  <si>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</si>
  <si>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</si>
  <si>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</si>
  <si>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</si>
  <si>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</si>
  <si>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</si>
  <si>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</si>
  <si>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</si>
  <si>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</si>
  <si>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</si>
  <si>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</si>
  <si>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</si>
  <si>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</si>
  <si>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</si>
  <si>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</si>
  <si>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</si>
  <si>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</si>
  <si>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</si>
  <si>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</si>
  <si>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</si>
  <si>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</si>
  <si>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</si>
  <si>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</si>
  <si>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</si>
  <si>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</si>
  <si>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</si>
  <si>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</si>
  <si>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</si>
  <si>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</si>
  <si>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</si>
  <si>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</si>
  <si>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</si>
  <si>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</si>
  <si>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</si>
  <si>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</si>
  <si>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</si>
  <si>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</si>
  <si>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</si>
  <si>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</si>
  <si>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</si>
  <si>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</si>
  <si>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</si>
  <si>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</si>
  <si>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</si>
  <si>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</si>
  <si>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</si>
  <si>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</si>
  <si>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</si>
  <si>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</si>
  <si>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</si>
  <si>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</si>
  <si>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</si>
  <si>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</si>
  <si>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</si>
  <si>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</si>
  <si>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</si>
  <si>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</si>
  <si>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</si>
  <si>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</si>
  <si>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</si>
  <si>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</si>
  <si>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</si>
  <si>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</si>
  <si>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</si>
  <si>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</si>
  <si>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</si>
  <si>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</si>
  <si>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</si>
  <si>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</si>
  <si>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</si>
  <si>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</si>
  <si>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</si>
  <si>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</si>
  <si>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</si>
  <si>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</si>
  <si>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</si>
  <si>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</si>
  <si>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</si>
  <si>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</si>
  <si>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</si>
  <si>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</si>
  <si>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</si>
  <si>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</si>
  <si>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</si>
  <si>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</si>
  <si>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</si>
  <si>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</si>
  <si>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</si>
  <si>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</si>
  <si>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</si>
  <si>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</si>
  <si>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</si>
  <si>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</si>
  <si>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</si>
  <si>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</si>
  <si>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</si>
  <si>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</si>
  <si>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</si>
  <si>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</si>
  <si>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</si>
  <si>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</si>
  <si>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</si>
  <si>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</si>
  <si>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</si>
  <si>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</si>
  <si>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</si>
  <si>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</si>
  <si>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</si>
  <si>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</si>
  <si>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</si>
  <si>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</si>
  <si>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</si>
  <si>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</si>
  <si>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</si>
  <si>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</si>
  <si>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</si>
  <si>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</si>
  <si>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</si>
  <si>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</si>
  <si>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</si>
  <si>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</si>
  <si>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</si>
  <si>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</si>
  <si>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</si>
  <si>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</si>
  <si>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</si>
  <si>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</si>
  <si>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</si>
  <si>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</si>
  <si>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</si>
  <si>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</si>
  <si>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</si>
  <si>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</si>
  <si>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</si>
  <si>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</si>
  <si>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</si>
  <si>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</si>
  <si>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</si>
  <si>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</si>
  <si>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</si>
  <si>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</si>
  <si>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</si>
  <si>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</si>
  <si>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</si>
  <si>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</si>
  <si>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</si>
  <si>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</si>
  <si>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</si>
  <si>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</si>
  <si>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</si>
  <si>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</si>
  <si>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</si>
  <si>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</si>
  <si>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</si>
  <si>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</si>
  <si>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</si>
  <si>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</si>
  <si>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</si>
  <si>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</si>
  <si>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</si>
  <si>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</si>
  <si>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</si>
  <si>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</si>
  <si>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</si>
  <si>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</si>
  <si>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</si>
  <si>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</si>
  <si>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</si>
  <si>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</si>
  <si>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</si>
  <si>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</si>
  <si>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</si>
  <si>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</si>
  <si>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</si>
  <si>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</si>
  <si>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</si>
  <si>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</si>
  <si>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</si>
  <si>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</si>
  <si>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</si>
  <si>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</si>
  <si>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</si>
  <si>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</si>
  <si>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</si>
  <si>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</si>
  <si>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</si>
  <si>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</si>
  <si>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</si>
  <si>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</si>
  <si>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</si>
  <si>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</si>
  <si>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</si>
  <si>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</si>
  <si>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</si>
  <si>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</si>
  <si>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</si>
  <si>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</si>
  <si>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</si>
  <si>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</si>
  <si>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</si>
  <si>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</si>
  <si>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</si>
  <si>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</si>
  <si>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</si>
  <si>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</si>
  <si>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</si>
  <si>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</si>
  <si>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</si>
  <si>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</si>
  <si>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</si>
  <si>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</si>
  <si>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</si>
  <si>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</si>
  <si>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</si>
  <si>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</si>
  <si>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</si>
  <si>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</si>
  <si>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</si>
  <si>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</si>
  <si>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</si>
  <si>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</si>
  <si>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</si>
  <si>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</si>
  <si>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</si>
  <si>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</si>
  <si>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</si>
  <si>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</si>
  <si>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</si>
  <si>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</si>
  <si>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</si>
  <si>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</si>
  <si>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</si>
  <si>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</si>
  <si>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</si>
  <si>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</si>
  <si>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</si>
  <si>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</si>
  <si>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</si>
  <si>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</si>
  <si>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</si>
  <si>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</si>
  <si>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</si>
  <si>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</si>
  <si>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</si>
  <si>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</si>
  <si>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</si>
  <si>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</si>
  <si>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</si>
  <si>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</si>
  <si>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</si>
  <si>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</si>
  <si>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</si>
  <si>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</si>
  <si>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</si>
  <si>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</si>
  <si>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</si>
  <si>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</si>
  <si>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</si>
  <si>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</si>
  <si>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</si>
  <si>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</si>
  <si>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</si>
  <si>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</si>
  <si>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</si>
  <si>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</si>
  <si>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</si>
  <si>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</si>
  <si>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</si>
  <si>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</si>
  <si>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</si>
  <si>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</si>
  <si>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</si>
  <si>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</si>
  <si>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</si>
  <si>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</si>
  <si>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</si>
  <si>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</si>
  <si>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</si>
  <si>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</si>
  <si>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</si>
  <si>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</si>
  <si>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</si>
  <si>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</si>
  <si>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</si>
  <si>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</si>
  <si>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</si>
  <si>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</si>
  <si>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</si>
  <si>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</si>
  <si>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</si>
  <si>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</si>
  <si>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</si>
  <si>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</si>
  <si>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</si>
  <si>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</si>
  <si>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</si>
  <si>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</si>
  <si>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</si>
  <si>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</si>
  <si>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</si>
  <si>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</si>
  <si>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</si>
  <si>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</si>
  <si>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</si>
  <si>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</si>
  <si>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</si>
  <si>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</si>
  <si>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</si>
  <si>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</si>
  <si>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</si>
  <si>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</si>
  <si>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</si>
  <si>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</si>
  <si>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</si>
  <si>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</si>
  <si>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</si>
  <si>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</si>
  <si>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</si>
  <si>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</si>
  <si>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</si>
  <si>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</si>
  <si>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</si>
  <si>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</si>
  <si>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</si>
  <si>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</si>
  <si>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</si>
  <si>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</si>
  <si>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</si>
  <si>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</si>
  <si>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</si>
  <si>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</si>
  <si>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</si>
  <si>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</si>
  <si>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</si>
  <si>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</si>
  <si>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</si>
  <si>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</si>
  <si>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</si>
  <si>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</si>
  <si>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</si>
  <si>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</si>
  <si>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</si>
  <si>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</si>
  <si>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</si>
  <si>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</si>
  <si>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</si>
  <si>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</si>
  <si>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</si>
  <si>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</si>
  <si>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</si>
  <si>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</si>
  <si>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</si>
  <si>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</si>
  <si>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</si>
  <si>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</si>
  <si>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</si>
  <si>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</si>
  <si>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</si>
  <si>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</si>
  <si>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</si>
  <si>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</si>
  <si>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</si>
  <si>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</si>
  <si>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</si>
  <si>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</si>
  <si>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</si>
  <si>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</si>
  <si>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</si>
  <si>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</si>
  <si>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</si>
  <si>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</si>
  <si>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</si>
  <si>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</si>
  <si>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</si>
  <si>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</si>
  <si>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</si>
  <si>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</si>
  <si>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</si>
  <si>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</si>
  <si>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</si>
  <si>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</si>
  <si>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</si>
  <si>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</si>
  <si>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</si>
  <si>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</si>
  <si>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</si>
  <si>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</si>
  <si>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</si>
  <si>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</si>
  <si>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</si>
  <si>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</si>
  <si>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</si>
  <si>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</si>
  <si>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</si>
  <si>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</si>
  <si>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</si>
  <si>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</si>
  <si>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</si>
  <si>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</si>
  <si>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</si>
  <si>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</si>
  <si>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</si>
  <si>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</si>
  <si>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</si>
  <si>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</si>
  <si>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</si>
  <si>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</si>
  <si>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</si>
  <si>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</si>
  <si>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</si>
  <si>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</si>
  <si>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</si>
  <si>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</si>
  <si>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</si>
  <si>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</si>
  <si>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</si>
  <si>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</si>
  <si>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</si>
  <si>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</si>
  <si>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</si>
  <si>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</si>
  <si>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</si>
  <si>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</si>
  <si>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</si>
  <si>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</si>
  <si>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</si>
  <si>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</si>
  <si>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</si>
  <si>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</si>
  <si>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</si>
  <si>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</si>
  <si>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</si>
  <si>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</si>
  <si>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</si>
  <si>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</si>
  <si>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</si>
  <si>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</si>
  <si>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</si>
  <si>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</si>
  <si>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</si>
  <si>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</si>
  <si>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</si>
  <si>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</si>
  <si>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</si>
  <si>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</si>
  <si>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</si>
  <si>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</si>
  <si>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</si>
  <si>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</si>
  <si>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</si>
  <si>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</si>
  <si>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</si>
  <si>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</si>
  <si>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</si>
  <si>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</si>
  <si>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</si>
  <si>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</si>
  <si>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</si>
  <si>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</si>
  <si>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</si>
  <si>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</si>
  <si>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</si>
  <si>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</si>
  <si>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</si>
  <si>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</si>
  <si>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</si>
  <si>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</si>
  <si>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</si>
  <si>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</si>
  <si>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</si>
  <si>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</si>
  <si>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</si>
  <si>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</si>
  <si>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</si>
  <si>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</si>
  <si>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</si>
  <si>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</si>
  <si>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</si>
  <si>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</si>
  <si>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</si>
  <si>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</si>
  <si>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</si>
  <si>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</si>
  <si>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</si>
  <si>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</si>
  <si>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</si>
  <si>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</si>
  <si>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</si>
  <si>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</si>
  <si>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</si>
  <si>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</si>
  <si>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</si>
  <si>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</si>
  <si>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</si>
  <si>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</si>
  <si>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</si>
  <si>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</si>
  <si>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</si>
  <si>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</si>
  <si>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</si>
  <si>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</si>
  <si>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</si>
  <si>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</si>
  <si>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</si>
  <si>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</si>
  <si>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</si>
  <si>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</si>
  <si>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</si>
  <si>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</si>
  <si>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</si>
  <si>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</si>
  <si>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</si>
  <si>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</si>
  <si>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</si>
  <si>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</si>
  <si>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</si>
  <si>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</si>
  <si>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</si>
  <si>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</si>
  <si>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</si>
  <si>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</si>
  <si>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</si>
  <si>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</si>
  <si>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</si>
  <si>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</si>
  <si>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</si>
  <si>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</si>
  <si>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</si>
  <si>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</si>
  <si>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</si>
  <si>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</si>
  <si>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</si>
  <si>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</si>
  <si>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</si>
  <si>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</si>
  <si>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</si>
  <si>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</si>
  <si>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</si>
  <si>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</si>
  <si>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</si>
  <si>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</si>
  <si>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</si>
  <si>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</si>
  <si>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</si>
  <si>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</si>
  <si>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</si>
  <si>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</si>
  <si>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</si>
  <si>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</si>
  <si>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</si>
  <si>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</si>
  <si>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</si>
  <si>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</si>
  <si>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</si>
  <si>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</si>
  <si>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</si>
  <si>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</si>
  <si>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</si>
  <si>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</si>
  <si>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</si>
  <si>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</si>
  <si>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</si>
  <si>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</si>
  <si>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</si>
  <si>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</si>
  <si>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</si>
  <si>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</si>
  <si>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</si>
  <si>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</si>
  <si>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</si>
  <si>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</si>
  <si>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</si>
  <si>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</si>
  <si>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</si>
  <si>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</si>
  <si>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</si>
  <si>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</si>
  <si>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</si>
  <si>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</si>
  <si>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</si>
  <si>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</si>
  <si>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</si>
  <si>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</si>
  <si>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</si>
  <si>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</si>
  <si>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</si>
  <si>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</si>
  <si>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</si>
  <si>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</si>
  <si>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</si>
  <si>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</si>
  <si>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</si>
  <si>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</si>
  <si>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</si>
  <si>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</si>
  <si>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</si>
  <si>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</si>
  <si>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</si>
  <si>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</si>
  <si>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</si>
  <si>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</si>
  <si>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</si>
  <si>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</si>
  <si>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</si>
  <si>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</si>
  <si>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</si>
  <si>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</si>
  <si>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</si>
  <si>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</si>
  <si>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</si>
  <si>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</si>
  <si>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</si>
  <si>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</si>
  <si>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</si>
  <si>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</si>
  <si>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</si>
  <si>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</si>
  <si>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</si>
  <si>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</si>
  <si>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</si>
  <si>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</si>
  <si>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</si>
  <si>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</si>
  <si>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</si>
  <si>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</si>
  <si>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</si>
  <si>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</si>
  <si>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</si>
  <si>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</si>
  <si>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</si>
  <si>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</si>
  <si>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</si>
  <si>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</si>
  <si>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</si>
  <si>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</si>
  <si>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</si>
  <si>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</si>
  <si>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</si>
  <si>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</si>
  <si>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</si>
  <si>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</si>
  <si>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</si>
  <si>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</si>
  <si>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</si>
  <si>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</si>
  <si>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</si>
  <si>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</si>
  <si>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</si>
  <si>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</si>
  <si>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</si>
  <si>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</si>
  <si>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</si>
  <si>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</si>
  <si>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</si>
  <si>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</si>
  <si>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</si>
  <si>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</si>
  <si>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</si>
  <si>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</si>
  <si>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</si>
  <si>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</si>
  <si>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</si>
  <si>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</si>
  <si>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</si>
  <si>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</si>
  <si>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</si>
  <si>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</si>
  <si>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</si>
  <si>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</si>
  <si>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</si>
  <si>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</si>
  <si>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</si>
  <si>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</si>
  <si>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</si>
  <si>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</si>
  <si>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</si>
  <si>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</si>
  <si>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</si>
  <si>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</si>
  <si>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</si>
  <si>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</si>
  <si>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</si>
  <si>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</si>
  <si>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</si>
  <si>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</si>
  <si>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</si>
  <si>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</si>
  <si>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</si>
  <si>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</si>
  <si>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</si>
  <si>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</si>
  <si>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</si>
  <si>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</si>
  <si>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</si>
  <si>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</si>
  <si>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</si>
  <si>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</si>
  <si>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</si>
  <si>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</si>
  <si>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</si>
  <si>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</si>
  <si>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</si>
  <si>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</si>
  <si>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</si>
  <si>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</si>
  <si>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</si>
  <si>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</si>
  <si>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</si>
  <si>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</si>
  <si>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</si>
  <si>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</si>
  <si>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</si>
  <si>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</si>
  <si>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</si>
  <si>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</si>
  <si>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</si>
  <si>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</si>
  <si>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</si>
  <si>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</si>
  <si>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</si>
  <si>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</si>
  <si>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</si>
  <si>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</si>
  <si>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</si>
  <si>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</si>
  <si>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</si>
  <si>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</si>
  <si>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</si>
  <si>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</si>
  <si>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</si>
  <si>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</si>
  <si>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</si>
  <si>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</si>
  <si>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</si>
  <si>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</si>
  <si>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</si>
  <si>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</si>
  <si>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</si>
  <si>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</si>
  <si>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</si>
  <si>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</si>
  <si>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</si>
  <si>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</si>
  <si>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</si>
  <si>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</si>
  <si>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</si>
  <si>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</si>
  <si>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</si>
  <si>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</si>
  <si>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</si>
  <si>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</si>
  <si>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</si>
  <si>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</si>
  <si>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</si>
  <si>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</si>
  <si>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</si>
  <si>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</si>
  <si>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</si>
  <si>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</si>
  <si>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</si>
  <si>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</si>
  <si>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</si>
  <si>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</si>
  <si>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</si>
  <si>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</si>
  <si>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</si>
  <si>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</si>
  <si>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</si>
  <si>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</si>
  <si>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</si>
  <si>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</si>
  <si>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</si>
  <si>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</si>
  <si>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</si>
  <si>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</si>
  <si>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</si>
  <si>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</si>
  <si>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</si>
  <si>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</si>
  <si>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</si>
  <si>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</si>
  <si>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</si>
  <si>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</si>
  <si>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</si>
  <si>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</si>
  <si>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</si>
  <si>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</si>
  <si>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</si>
  <si>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</si>
  <si>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</si>
  <si>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</si>
  <si>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</si>
  <si>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</si>
  <si>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</si>
  <si>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</si>
  <si>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</si>
  <si>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</si>
  <si>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</si>
  <si>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</si>
  <si>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</si>
  <si>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</si>
  <si>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</si>
  <si>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</si>
  <si>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</si>
  <si>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</si>
  <si>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</si>
  <si>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</si>
  <si>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</si>
  <si>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</si>
  <si>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</si>
  <si>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</si>
  <si>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</si>
  <si>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</si>
  <si>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</si>
  <si>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</si>
  <si>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</si>
  <si>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</si>
  <si>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</si>
  <si>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</si>
  <si>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</si>
  <si>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</si>
  <si>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</si>
  <si>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</si>
  <si>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</si>
  <si>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</si>
  <si>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</si>
  <si>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</si>
  <si>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</si>
  <si>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</si>
  <si>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</si>
  <si>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</si>
  <si>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</si>
  <si>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</si>
  <si>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</si>
  <si>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</si>
  <si>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</si>
  <si>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</si>
  <si>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</si>
  <si>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</si>
  <si>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</si>
  <si>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</si>
  <si>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</si>
  <si>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</si>
  <si>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</si>
  <si>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</si>
  <si>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</si>
  <si>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</si>
  <si>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</si>
  <si>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</si>
  <si>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</si>
  <si>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</si>
  <si>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</si>
  <si>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</si>
  <si>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</si>
  <si>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</si>
  <si>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</si>
  <si>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</si>
  <si>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</si>
  <si>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</si>
  <si>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</si>
  <si>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</si>
  <si>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</si>
  <si>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</si>
  <si>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</si>
  <si>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</si>
  <si>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</si>
  <si>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</si>
  <si>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</si>
  <si>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</si>
  <si>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</si>
  <si>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</si>
  <si>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</si>
  <si>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</si>
  <si>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</si>
  <si>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</si>
  <si>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</si>
  <si>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</si>
  <si>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</si>
  <si>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</si>
  <si>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</si>
  <si>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</si>
  <si>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</si>
  <si>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</si>
  <si>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</si>
  <si>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</si>
  <si>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</si>
  <si>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</si>
  <si>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</si>
  <si>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</si>
  <si>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</si>
  <si>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</si>
  <si>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</si>
  <si>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</si>
  <si>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</si>
  <si>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</si>
  <si>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</si>
  <si>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</si>
  <si>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</si>
  <si>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</si>
  <si>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</si>
  <si>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</si>
  <si>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</si>
  <si>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</si>
  <si>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</si>
  <si>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</si>
  <si>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</si>
  <si>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</si>
  <si>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</si>
  <si>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</si>
  <si>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</si>
  <si>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</si>
  <si>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</si>
  <si>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</si>
  <si>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</si>
  <si>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</si>
  <si>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</si>
  <si>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</si>
  <si>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</si>
  <si>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</si>
  <si>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</si>
  <si>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</si>
  <si>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</si>
  <si>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</si>
  <si>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</si>
  <si>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</si>
  <si>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</si>
  <si>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</si>
  <si>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</si>
  <si>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</si>
  <si>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</si>
  <si>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</si>
  <si>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</si>
  <si>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</si>
  <si>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</si>
  <si>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</si>
  <si>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</si>
  <si>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</si>
  <si>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</si>
  <si>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</si>
  <si>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</si>
  <si>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</si>
  <si>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</si>
  <si>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</si>
  <si>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</si>
  <si>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</si>
  <si>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</si>
  <si>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</si>
  <si>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</si>
  <si>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</si>
  <si>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</si>
  <si>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</si>
  <si>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</si>
  <si>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</si>
  <si>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</si>
  <si>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</si>
  <si>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</si>
  <si>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</si>
  <si>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</si>
  <si>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</si>
  <si>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</si>
  <si>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</si>
  <si>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</si>
  <si>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</si>
  <si>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</si>
  <si>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</si>
  <si>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</si>
  <si>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</si>
  <si>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</si>
  <si>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</si>
  <si>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</si>
  <si>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</si>
  <si>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</si>
  <si>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</si>
  <si>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</si>
  <si>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</si>
  <si>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</si>
  <si>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</si>
  <si>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</si>
  <si>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</si>
  <si>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</si>
  <si>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</si>
  <si>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</si>
  <si>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</si>
  <si>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</si>
  <si>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</si>
  <si>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</si>
  <si>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</si>
  <si>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</si>
  <si>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</si>
  <si>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</si>
  <si>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</si>
  <si>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</si>
  <si>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</si>
  <si>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</si>
  <si>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</si>
  <si>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</si>
  <si>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</si>
  <si>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</si>
  <si>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</si>
  <si>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</si>
  <si>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</si>
  <si>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</si>
  <si>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</si>
  <si>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</si>
  <si>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</si>
  <si>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</si>
  <si>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</si>
  <si>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</si>
  <si>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</si>
  <si>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</si>
  <si>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</si>
  <si>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</si>
  <si>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</si>
  <si>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</si>
  <si>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</si>
  <si>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</si>
  <si>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</si>
  <si>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</si>
  <si>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</si>
  <si>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</si>
  <si>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</si>
  <si>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</si>
  <si>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</si>
  <si>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</si>
  <si>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</si>
  <si>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</si>
  <si>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</si>
  <si>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</si>
  <si>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</si>
  <si>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</si>
  <si>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</si>
  <si>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</si>
  <si>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</si>
  <si>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</si>
  <si>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</si>
  <si>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</si>
  <si>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</si>
  <si>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</si>
  <si>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</si>
  <si>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</si>
  <si>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</si>
  <si>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</si>
  <si>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</si>
  <si>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</si>
  <si>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</si>
  <si>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</si>
  <si>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</si>
  <si>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</si>
  <si>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</si>
  <si>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</si>
  <si>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</si>
  <si>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</si>
  <si>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</si>
  <si>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</si>
  <si>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</si>
  <si>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</si>
  <si>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</si>
  <si>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</si>
  <si>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</si>
  <si>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</si>
  <si>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</si>
  <si>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</si>
  <si>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</si>
  <si>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</si>
  <si>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</si>
  <si>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</si>
  <si>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</si>
  <si>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</si>
  <si>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</si>
  <si>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</si>
  <si>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</si>
  <si>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</si>
  <si>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</si>
  <si>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</si>
  <si>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</si>
  <si>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</si>
  <si>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</si>
  <si>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</si>
  <si>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</si>
  <si>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</si>
  <si>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</si>
  <si>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</si>
  <si>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</si>
  <si>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</si>
  <si>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</si>
  <si>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</si>
  <si>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</si>
  <si>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</si>
  <si>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</si>
  <si>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</si>
  <si>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</si>
  <si>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</si>
  <si>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</si>
  <si>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</si>
  <si>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</si>
  <si>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</si>
  <si>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</si>
  <si>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</si>
  <si>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</si>
  <si>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</si>
  <si>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</si>
  <si>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</si>
  <si>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</si>
  <si>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</si>
  <si>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</si>
  <si>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</si>
  <si>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</si>
  <si>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</si>
  <si>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</si>
  <si>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</si>
  <si>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</si>
  <si>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</si>
  <si>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</si>
  <si>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</si>
  <si>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</si>
  <si>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</si>
  <si>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</si>
  <si>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</si>
  <si>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</si>
  <si>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</si>
  <si>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</si>
  <si>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</si>
  <si>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</si>
  <si>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</si>
  <si>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</si>
  <si>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</si>
  <si>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</si>
  <si>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</si>
  <si>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</si>
  <si>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</si>
  <si>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</si>
  <si>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</si>
  <si>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</si>
  <si>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</si>
  <si>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</si>
  <si>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</si>
  <si>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</si>
  <si>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</si>
  <si>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</si>
  <si>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</si>
  <si>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</si>
  <si>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</si>
  <si>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</si>
  <si>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</si>
  <si>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</si>
  <si>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</si>
  <si>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</si>
  <si>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</si>
  <si>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</si>
  <si>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</si>
  <si>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</si>
  <si>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</si>
  <si>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</si>
  <si>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</si>
  <si>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</si>
  <si>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</si>
  <si>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</si>
  <si>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</si>
  <si>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</si>
  <si>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</si>
  <si>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</si>
  <si>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</si>
  <si>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</si>
  <si>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</si>
  <si>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</si>
  <si>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</si>
  <si>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</si>
  <si>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</si>
  <si>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</si>
  <si>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</si>
  <si>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</si>
  <si>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</si>
  <si>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</si>
  <si>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</si>
  <si>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</si>
  <si>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</si>
  <si>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</si>
  <si>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</si>
  <si>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</si>
  <si>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</si>
  <si>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</si>
  <si>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</si>
  <si>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</si>
  <si>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</si>
  <si>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</si>
  <si>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</si>
  <si>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</si>
  <si>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</si>
  <si>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</si>
  <si>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</si>
  <si>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</si>
  <si>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</si>
  <si>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</si>
  <si>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</si>
  <si>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</si>
  <si>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</si>
  <si>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</si>
  <si>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</si>
  <si>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</si>
  <si>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</si>
  <si>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</si>
  <si>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</si>
  <si>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</si>
  <si>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</si>
  <si>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</si>
  <si>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</si>
  <si>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</si>
  <si>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</si>
  <si>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</si>
  <si>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</si>
  <si>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</si>
  <si>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</si>
  <si>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</si>
  <si>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</si>
  <si>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</si>
  <si>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</si>
  <si>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</si>
  <si>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</si>
  <si>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</si>
  <si>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</si>
  <si>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</si>
  <si>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</si>
  <si>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</si>
  <si>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</si>
  <si>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</si>
  <si>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</si>
  <si>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</si>
  <si>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</si>
  <si>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</si>
  <si>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</si>
  <si>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</si>
  <si>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</si>
  <si>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</si>
  <si>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</si>
  <si>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</si>
  <si>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</si>
  <si>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</si>
  <si>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</si>
  <si>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</si>
  <si>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</si>
  <si>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</si>
  <si>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</si>
  <si>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</si>
  <si>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</si>
  <si>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</si>
  <si>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</si>
  <si>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</si>
  <si>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</si>
  <si>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</si>
  <si>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</si>
  <si>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</si>
  <si>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</si>
  <si>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</si>
  <si>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</si>
  <si>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</si>
  <si>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</si>
  <si>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</si>
  <si>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</si>
  <si>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</si>
  <si>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</si>
  <si>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</si>
  <si>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</si>
  <si>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</si>
  <si>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</si>
  <si>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</si>
  <si>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</si>
  <si>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</si>
  <si>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</si>
  <si>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</si>
  <si>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</si>
  <si>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</si>
  <si>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</si>
  <si>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</si>
  <si>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</si>
  <si>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</si>
  <si>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</si>
  <si>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</si>
  <si>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</si>
  <si>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</si>
  <si>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</si>
  <si>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</si>
  <si>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</si>
  <si>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</si>
  <si>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</si>
  <si>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</si>
  <si>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</si>
  <si>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</si>
  <si>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</si>
  <si>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</si>
  <si>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</si>
  <si>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</si>
  <si>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</si>
  <si>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</si>
  <si>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</si>
  <si>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</si>
  <si>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</si>
  <si>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</si>
  <si>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</si>
  <si>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</si>
  <si>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</si>
  <si>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</si>
  <si>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</si>
  <si>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</si>
  <si>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</si>
  <si>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</si>
  <si>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</si>
  <si>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</si>
  <si>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</si>
  <si>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</si>
  <si>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</si>
  <si>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</si>
  <si>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</si>
  <si>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</si>
  <si>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</si>
  <si>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</si>
  <si>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</si>
  <si>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</si>
  <si>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</si>
  <si>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</si>
  <si>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</si>
  <si>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</si>
  <si>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</si>
  <si>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</si>
  <si>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</si>
  <si>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</si>
  <si>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</si>
  <si>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</si>
  <si>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</si>
  <si>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</si>
  <si>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</si>
  <si>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</si>
  <si>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</si>
  <si>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</si>
  <si>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</si>
  <si>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</si>
  <si>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</si>
  <si>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</si>
  <si>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</si>
  <si>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</si>
  <si>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</si>
  <si>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</si>
  <si>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</si>
  <si>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</si>
  <si>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</si>
  <si>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</si>
  <si>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</si>
  <si>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</si>
  <si>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</si>
  <si>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</si>
  <si>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</si>
  <si>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</si>
  <si>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</si>
  <si>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</si>
  <si>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</si>
  <si>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</si>
  <si>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</si>
  <si>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</si>
  <si>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</si>
  <si>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</si>
  <si>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</si>
  <si>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</si>
  <si>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</si>
  <si>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</si>
  <si>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</si>
  <si>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</si>
  <si>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</si>
  <si>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</si>
  <si>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</si>
  <si>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</si>
  <si>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</si>
  <si>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</si>
  <si>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</si>
  <si>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</si>
  <si>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</si>
  <si>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</si>
  <si>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</si>
  <si>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</si>
  <si>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</si>
  <si>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</si>
  <si>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</si>
  <si>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</si>
  <si>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</si>
  <si>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</si>
  <si>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</si>
  <si>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</si>
  <si>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</si>
  <si>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</si>
  <si>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</si>
  <si>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</si>
  <si>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</si>
  <si>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</si>
  <si>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</si>
  <si>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</si>
  <si>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</si>
  <si>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</si>
  <si>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</si>
  <si>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</si>
  <si>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</si>
  <si>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</si>
  <si>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</si>
  <si>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</si>
  <si>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</si>
  <si>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</si>
  <si>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</si>
  <si>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</si>
  <si>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</si>
  <si>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</si>
  <si>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</si>
  <si>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</si>
  <si>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</si>
  <si>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</si>
  <si>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</si>
  <si>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</si>
  <si>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</si>
  <si>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</si>
  <si>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</si>
  <si>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</si>
  <si>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</si>
  <si>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</si>
  <si>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</si>
  <si>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</si>
  <si>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</si>
  <si>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</si>
  <si>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</si>
  <si>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</si>
  <si>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</si>
  <si>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</si>
  <si>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</si>
  <si>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</si>
  <si>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</si>
  <si>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</si>
  <si>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</si>
  <si>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</si>
  <si>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</si>
  <si>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</si>
  <si>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</si>
  <si>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</si>
  <si>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</si>
  <si>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</si>
  <si>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</si>
  <si>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</si>
  <si>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</si>
  <si>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</si>
  <si>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</si>
  <si>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</si>
  <si>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</si>
  <si>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</si>
  <si>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</si>
  <si>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</si>
  <si>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</si>
  <si>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</si>
  <si>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</si>
  <si>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</si>
  <si>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</si>
  <si>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</si>
  <si>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</si>
  <si>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</si>
  <si>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</si>
  <si>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</si>
  <si>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</si>
  <si>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</si>
  <si>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</si>
  <si>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</si>
  <si>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</si>
  <si>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</si>
  <si>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</si>
  <si>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</si>
  <si>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</si>
  <si>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</si>
  <si>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</si>
  <si>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</si>
  <si>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</si>
  <si>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</si>
  <si>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</si>
  <si>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</si>
  <si>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</si>
  <si>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</si>
  <si>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</si>
  <si>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</si>
  <si>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</si>
  <si>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</si>
  <si>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</si>
  <si>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</si>
  <si>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</si>
  <si>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</si>
  <si>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</si>
  <si>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</si>
  <si>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</si>
  <si>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</si>
  <si>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</si>
  <si>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</si>
  <si>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</si>
  <si>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</si>
  <si>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</si>
  <si>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</si>
  <si>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</si>
  <si>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</si>
  <si>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</si>
  <si>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</si>
  <si>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</si>
  <si>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</si>
  <si>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</si>
  <si>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</si>
  <si>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</si>
  <si>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</si>
  <si>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</si>
  <si>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</si>
  <si>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</si>
  <si>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</si>
  <si>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</si>
  <si>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</si>
  <si>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</si>
  <si>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</si>
  <si>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</si>
  <si>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</si>
  <si>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</si>
  <si>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</si>
  <si>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</si>
  <si>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</si>
  <si>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</si>
  <si>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</si>
  <si>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</si>
  <si>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</si>
  <si>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</si>
  <si>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</si>
  <si>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</si>
  <si>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</si>
  <si>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</si>
  <si>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</si>
  <si>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</si>
  <si>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</si>
  <si>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</si>
  <si>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</si>
  <si>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</si>
  <si>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</si>
  <si>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</si>
  <si>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</si>
  <si>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</si>
  <si>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</si>
  <si>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</si>
  <si>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</si>
  <si>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</si>
  <si>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</si>
  <si>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</si>
  <si>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</si>
  <si>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</si>
  <si>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</si>
  <si>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</si>
  <si>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</si>
  <si>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</si>
  <si>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</si>
  <si>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</si>
  <si>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</si>
  <si>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</si>
  <si>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</si>
  <si>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</si>
  <si>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</si>
  <si>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</si>
  <si>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</si>
  <si>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</si>
  <si>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</si>
  <si>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</si>
  <si>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</si>
  <si>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</si>
  <si>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</si>
  <si>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</si>
  <si>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</si>
  <si>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</si>
  <si>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</si>
  <si>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</si>
  <si>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</si>
  <si>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</si>
  <si>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</si>
  <si>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</si>
  <si>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</si>
  <si>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</si>
  <si>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</si>
  <si>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</si>
  <si>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</si>
  <si>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</si>
  <si>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</si>
  <si>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</si>
  <si>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</si>
  <si>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</si>
  <si>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</si>
  <si>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</si>
  <si>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</si>
  <si>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</si>
  <si>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</si>
  <si>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</si>
  <si>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</si>
  <si>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</si>
  <si>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</si>
  <si>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</si>
  <si>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</si>
  <si>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</si>
  <si>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</si>
  <si>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</si>
  <si>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</si>
  <si>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</si>
  <si>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</si>
  <si>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</si>
  <si>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</si>
  <si>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</si>
  <si>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</si>
  <si>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</si>
  <si>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</si>
  <si>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</si>
  <si>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</si>
  <si>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</si>
  <si>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</si>
  <si>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</si>
  <si>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</si>
  <si>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</si>
  <si>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</si>
  <si>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</si>
  <si>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</si>
  <si>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</si>
  <si>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</si>
  <si>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</si>
  <si>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</si>
  <si>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</si>
  <si>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</si>
  <si>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</si>
  <si>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</si>
  <si>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</si>
  <si>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</si>
  <si>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</si>
  <si>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</si>
  <si>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</si>
  <si>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</si>
  <si>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</si>
  <si>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</si>
  <si>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</si>
  <si>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</si>
  <si>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</si>
  <si>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</si>
  <si>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</si>
  <si>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</si>
  <si>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</si>
  <si>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</si>
  <si>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</si>
  <si>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</si>
  <si>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</si>
  <si>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</si>
  <si>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</si>
  <si>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</si>
  <si>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</si>
  <si>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</si>
  <si>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</si>
  <si>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</si>
  <si>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</si>
  <si>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</si>
  <si>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</si>
  <si>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</si>
  <si>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</si>
  <si>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</si>
  <si>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</si>
  <si>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</si>
  <si>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</si>
  <si>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</si>
  <si>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</si>
  <si>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</si>
  <si>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</si>
  <si>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</si>
  <si>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</si>
  <si>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</si>
  <si>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</si>
  <si>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</si>
  <si>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</si>
  <si>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</si>
  <si>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</si>
  <si>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</si>
  <si>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</si>
  <si>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</si>
  <si>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</si>
  <si>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</si>
  <si>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</si>
  <si>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</si>
  <si>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</si>
  <si>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</si>
  <si>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</si>
  <si>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</si>
  <si>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</si>
  <si>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</si>
  <si>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</si>
  <si>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</si>
  <si>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</si>
  <si>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</si>
  <si>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</si>
  <si>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</si>
  <si>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</si>
  <si>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</si>
  <si>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</si>
  <si>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</si>
  <si>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</si>
  <si>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</si>
  <si>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</si>
  <si>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</si>
  <si>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</si>
  <si>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</si>
  <si>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</si>
  <si>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</si>
  <si>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</si>
  <si>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</si>
  <si>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</si>
  <si>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</si>
  <si>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</si>
  <si>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</si>
  <si>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</si>
  <si>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</si>
  <si>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</si>
  <si>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</si>
  <si>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</si>
  <si>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</si>
  <si>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</si>
  <si>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</si>
  <si>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</si>
  <si>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</si>
  <si>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</si>
  <si>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</si>
  <si>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</si>
  <si>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</si>
  <si>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</si>
  <si>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</si>
  <si>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</si>
  <si>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</si>
  <si>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</si>
  <si>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</si>
  <si>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</si>
  <si>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</si>
  <si>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</si>
  <si>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</si>
  <si>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</si>
  <si>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</si>
  <si>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</si>
  <si>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</si>
  <si>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</si>
  <si>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</si>
  <si>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</si>
  <si>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</si>
  <si>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</si>
  <si>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</si>
  <si>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</si>
  <si>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</si>
  <si>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</si>
  <si>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</si>
  <si>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</si>
  <si>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</si>
  <si>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</si>
  <si>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</si>
  <si>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</si>
  <si>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</si>
  <si>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</si>
  <si>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</si>
  <si>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</si>
  <si>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</si>
  <si>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</si>
  <si>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</si>
  <si>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</si>
  <si>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</si>
  <si>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</si>
  <si>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</si>
  <si>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</si>
  <si>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</si>
  <si>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</si>
  <si>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</si>
  <si>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</si>
  <si>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</si>
  <si>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</si>
  <si>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</si>
  <si>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</si>
  <si>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</si>
  <si>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</si>
  <si>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</si>
  <si>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</si>
  <si>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</si>
  <si>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</si>
  <si>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</si>
  <si>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</si>
  <si>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</si>
  <si>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</si>
  <si>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</si>
  <si>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</si>
  <si>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</si>
  <si>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</si>
  <si>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</si>
  <si>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</si>
  <si>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</si>
  <si>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</si>
  <si>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</si>
  <si>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</si>
  <si>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</si>
  <si>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</si>
  <si>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</si>
  <si>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</si>
  <si>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</si>
  <si>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</si>
  <si>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</si>
  <si>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</si>
  <si>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</si>
  <si>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</si>
  <si>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</si>
  <si>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</si>
  <si>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</si>
  <si>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</si>
  <si>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</si>
  <si>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</si>
  <si>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</si>
  <si>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</si>
  <si>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</si>
  <si>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</si>
  <si>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</si>
  <si>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</si>
  <si>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</si>
  <si>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</si>
  <si>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</si>
  <si>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</si>
  <si>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</si>
  <si>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</si>
  <si>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</si>
  <si>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</si>
  <si>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</si>
  <si>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</si>
  <si>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</si>
  <si>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</si>
  <si>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</si>
  <si>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</si>
  <si>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</si>
  <si>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</si>
  <si>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</si>
  <si>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</si>
  <si>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</si>
  <si>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</si>
  <si>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</si>
  <si>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</si>
  <si>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</si>
  <si>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</si>
  <si>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</si>
  <si>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</si>
  <si>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</si>
  <si>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</si>
  <si>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</si>
  <si>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</si>
  <si>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</si>
  <si>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</si>
  <si>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</si>
  <si>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</si>
  <si>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</si>
  <si>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</si>
  <si>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</si>
  <si>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</si>
  <si>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</si>
  <si>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</si>
  <si>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</si>
  <si>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</si>
  <si>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</si>
  <si>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</si>
  <si>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</si>
  <si>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</si>
  <si>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</si>
  <si>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</si>
  <si>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</si>
  <si>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</si>
  <si>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</si>
  <si>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</si>
  <si>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</si>
  <si>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</si>
  <si>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</si>
  <si>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</si>
  <si>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</si>
  <si>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</si>
  <si>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</si>
  <si>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</si>
  <si>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</si>
  <si>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</si>
  <si>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</si>
  <si>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</si>
  <si>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</si>
  <si>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</si>
  <si>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</si>
  <si>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</si>
  <si>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</si>
  <si>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</si>
  <si>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</si>
  <si>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</si>
  <si>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</si>
  <si>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</si>
  <si>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</si>
  <si>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</si>
  <si>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</si>
  <si>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</si>
  <si>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</si>
  <si>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</si>
  <si>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</si>
  <si>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</si>
  <si>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</si>
  <si>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</si>
  <si>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</si>
  <si>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</si>
  <si>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</si>
  <si>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</si>
  <si>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</si>
  <si>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</si>
  <si>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</si>
  <si>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</si>
  <si>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</si>
  <si>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</si>
  <si>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</si>
  <si>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</si>
  <si>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</si>
  <si>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</si>
  <si>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</si>
  <si>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</si>
  <si>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</si>
  <si>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</si>
  <si>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</si>
  <si>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</si>
  <si>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</si>
  <si>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</si>
  <si>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</si>
  <si>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</si>
  <si>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</si>
  <si>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</si>
  <si>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</si>
  <si>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</si>
  <si>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</si>
  <si>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</si>
  <si>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</si>
  <si>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</si>
  <si>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</si>
  <si>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</si>
  <si>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</si>
  <si>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</si>
  <si>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</si>
  <si>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</si>
  <si>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</si>
  <si>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</si>
  <si>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</si>
  <si>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</si>
  <si>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</si>
  <si>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</si>
  <si>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</si>
  <si>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</si>
  <si>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</si>
  <si>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</si>
  <si>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</si>
  <si>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</si>
  <si>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</si>
  <si>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</si>
  <si>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</si>
  <si>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</si>
  <si>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</si>
  <si>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</si>
  <si>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</si>
  <si>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</si>
  <si>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</si>
  <si>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</si>
  <si>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</si>
  <si>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</si>
  <si>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</si>
  <si>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</si>
  <si>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</si>
  <si>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</si>
  <si>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</si>
  <si>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</si>
  <si>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</si>
  <si>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</si>
  <si>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</si>
  <si>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</si>
  <si>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</si>
  <si>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</si>
  <si>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</si>
  <si>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</si>
  <si>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</si>
  <si>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</si>
  <si>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</si>
  <si>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</si>
  <si>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</si>
  <si>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</si>
  <si>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</si>
  <si>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</si>
  <si>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</si>
  <si>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</si>
  <si>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</si>
  <si>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</si>
  <si>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</si>
  <si>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</si>
  <si>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</si>
  <si>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</si>
  <si>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</si>
  <si>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</si>
  <si>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</si>
  <si>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</si>
  <si>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</si>
  <si>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</si>
  <si>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</si>
  <si>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</si>
  <si>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</si>
  <si>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</si>
  <si>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</si>
  <si>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</si>
  <si>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</si>
  <si>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</si>
  <si>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</si>
  <si>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</si>
  <si>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</si>
  <si>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</si>
  <si>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</si>
  <si>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</si>
  <si>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</si>
  <si>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</si>
  <si>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</si>
  <si>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</si>
  <si>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</si>
  <si>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</si>
  <si>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</si>
  <si>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</si>
  <si>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</si>
  <si>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</si>
  <si>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</si>
  <si>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</si>
  <si>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</si>
  <si>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</si>
  <si>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</si>
  <si>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</si>
  <si>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</si>
  <si>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</si>
  <si>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</si>
  <si>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</si>
  <si>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</si>
  <si>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</si>
  <si>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</si>
  <si>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</si>
  <si>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</si>
  <si>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</si>
  <si>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</si>
  <si>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</si>
  <si>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</si>
  <si>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</si>
  <si>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</si>
  <si>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</si>
  <si>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</si>
  <si>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</si>
  <si>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</si>
  <si>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</si>
  <si>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</si>
  <si>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</si>
  <si>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</si>
  <si>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</si>
  <si>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</si>
  <si>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</si>
  <si>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</si>
  <si>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</si>
  <si>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</si>
  <si>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</si>
  <si>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</si>
  <si>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</si>
  <si>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</si>
  <si>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</si>
  <si>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</si>
  <si>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</si>
  <si>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</si>
  <si>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</si>
  <si>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</si>
  <si>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</si>
  <si>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</si>
  <si>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</si>
  <si>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</si>
  <si>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</si>
  <si>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</si>
  <si>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</si>
  <si>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</si>
  <si>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</si>
  <si>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</si>
  <si>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</si>
  <si>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</si>
  <si>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</si>
  <si>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</si>
  <si>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</si>
  <si>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</si>
  <si>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</si>
  <si>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</si>
  <si>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</si>
  <si>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</si>
  <si>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</si>
  <si>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</si>
  <si>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</si>
  <si>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</si>
  <si>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</si>
  <si>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</si>
  <si>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</si>
  <si>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</si>
  <si>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</si>
  <si>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</si>
  <si>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</si>
  <si>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</si>
  <si>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</si>
  <si>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</si>
  <si>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</si>
  <si>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</si>
  <si>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</si>
  <si>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</si>
  <si>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</si>
  <si>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</si>
  <si>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</si>
  <si>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</si>
  <si>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</si>
  <si>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</si>
  <si>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</si>
  <si>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</si>
  <si>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</si>
  <si>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</si>
  <si>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</si>
  <si>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</si>
  <si>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</si>
  <si>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</si>
  <si>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</si>
  <si>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</si>
  <si>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</si>
  <si>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</si>
  <si>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</si>
  <si>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</si>
  <si>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</si>
  <si>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</si>
  <si>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</si>
  <si>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</si>
  <si>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</si>
  <si>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</si>
  <si>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</si>
  <si>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</si>
  <si>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</si>
  <si>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</si>
  <si>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</si>
  <si>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</si>
  <si>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</si>
  <si>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</si>
  <si>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</si>
  <si>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</si>
  <si>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</si>
  <si>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</si>
  <si>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</si>
  <si>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</si>
  <si>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</si>
  <si>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</si>
  <si>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</si>
  <si>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</si>
  <si>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</si>
  <si>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</si>
  <si>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</si>
  <si>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</si>
  <si>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</si>
  <si>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</si>
  <si>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</si>
  <si>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</si>
  <si>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</si>
  <si>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</si>
  <si>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</si>
  <si>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</si>
  <si>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</si>
  <si>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</si>
  <si>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</si>
  <si>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</si>
  <si>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</si>
  <si>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</si>
  <si>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</si>
  <si>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</si>
  <si>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</si>
  <si>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</si>
  <si>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</si>
  <si>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</si>
  <si>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</si>
  <si>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</si>
  <si>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</si>
  <si>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</si>
  <si>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</si>
  <si>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</si>
  <si>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</si>
  <si>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</si>
  <si>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</si>
  <si>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</si>
  <si>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</si>
  <si>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</si>
  <si>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</si>
  <si>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</si>
  <si>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</si>
  <si>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</si>
  <si>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</si>
  <si>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</si>
  <si>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</si>
  <si>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</si>
  <si>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</si>
  <si>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</si>
  <si>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</si>
  <si>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</si>
  <si>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</si>
  <si>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</si>
  <si>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</si>
  <si>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</si>
  <si>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</si>
  <si>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</si>
  <si>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</si>
  <si>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</si>
  <si>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</si>
  <si>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</si>
  <si>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</si>
  <si>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</si>
  <si>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</si>
  <si>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</si>
  <si>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</si>
  <si>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</si>
  <si>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</si>
  <si>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</si>
  <si>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</si>
  <si>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</si>
  <si>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</si>
  <si>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</si>
  <si>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</si>
  <si>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</si>
  <si>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</si>
  <si>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</si>
  <si>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</si>
  <si>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</si>
  <si>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</si>
  <si>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</si>
  <si>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</si>
  <si>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</si>
  <si>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</si>
  <si>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</si>
  <si>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</si>
  <si>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</si>
  <si>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</si>
  <si>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</si>
  <si>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</si>
  <si>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</si>
  <si>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</si>
  <si>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</si>
  <si>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</si>
  <si>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</si>
  <si>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</si>
  <si>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</si>
  <si>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</si>
  <si>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</si>
  <si>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</si>
  <si>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</si>
  <si>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</si>
  <si>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</si>
  <si>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</si>
  <si>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</si>
  <si>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</si>
  <si>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</si>
  <si>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</si>
  <si>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</si>
  <si>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</si>
  <si>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</si>
  <si>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</si>
  <si>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</si>
  <si>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</si>
  <si>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</si>
  <si>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</si>
  <si>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</si>
  <si>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</si>
  <si>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</si>
  <si>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</si>
  <si>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</si>
  <si>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</si>
  <si>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</si>
  <si>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</si>
  <si>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</si>
  <si>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</si>
  <si>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</si>
  <si>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</si>
  <si>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</si>
  <si>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</si>
  <si>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</si>
  <si>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</si>
  <si>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</si>
  <si>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</si>
  <si>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</si>
  <si>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</si>
  <si>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</si>
  <si>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</si>
  <si>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</si>
  <si>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</si>
  <si>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</si>
  <si>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</si>
  <si>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</si>
  <si>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</si>
  <si>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</si>
  <si>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</si>
  <si>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</si>
  <si>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</si>
  <si>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</si>
  <si>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</si>
  <si>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</si>
  <si>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</si>
  <si>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</si>
  <si>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</si>
  <si>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</si>
  <si>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</si>
  <si>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</si>
  <si>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</si>
  <si>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</si>
  <si>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</si>
  <si>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</si>
  <si>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</si>
  <si>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</si>
  <si>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</si>
  <si>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</si>
  <si>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</si>
  <si>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</si>
  <si>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</si>
  <si>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</si>
  <si>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</si>
  <si>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</si>
  <si>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</si>
  <si>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</si>
  <si>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</si>
  <si>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</si>
  <si>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</si>
  <si>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</si>
  <si>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</si>
  <si>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</si>
  <si>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</si>
  <si>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</si>
  <si>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</si>
  <si>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</si>
  <si>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</si>
  <si>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</si>
  <si>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</si>
  <si>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</si>
  <si>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</si>
  <si>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</si>
  <si>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</si>
  <si>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</si>
  <si>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</si>
  <si>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</si>
  <si>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</si>
  <si>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</si>
  <si>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</si>
  <si>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</si>
  <si>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</si>
  <si>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</si>
  <si>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</si>
  <si>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</si>
  <si>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</si>
  <si>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</si>
  <si>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</si>
  <si>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</si>
  <si>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</si>
  <si>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</si>
  <si>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</si>
  <si>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</si>
  <si>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</si>
  <si>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</si>
  <si>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</si>
  <si>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</si>
  <si>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</si>
  <si>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</si>
  <si>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</si>
  <si>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</si>
  <si>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</si>
  <si>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</si>
  <si>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</si>
  <si>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</si>
  <si>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</si>
  <si>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</si>
  <si>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</si>
  <si>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</si>
  <si>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</si>
  <si>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</si>
  <si>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</si>
  <si>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</si>
  <si>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</si>
  <si>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</si>
  <si>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</si>
  <si>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</si>
  <si>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</si>
  <si>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</si>
  <si>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</si>
  <si>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</si>
  <si>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</si>
  <si>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</si>
  <si>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</si>
  <si>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</si>
  <si>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</si>
  <si>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</si>
  <si>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</si>
  <si>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</si>
  <si>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</si>
  <si>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</si>
  <si>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</si>
  <si>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</si>
  <si>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</si>
  <si>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</si>
  <si>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</si>
  <si>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</si>
  <si>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</si>
  <si>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</si>
  <si>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</si>
  <si>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</si>
  <si>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</si>
  <si>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</si>
  <si>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</si>
  <si>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</si>
  <si>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</si>
  <si>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</si>
  <si>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</si>
  <si>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</si>
  <si>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</si>
  <si>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</si>
  <si>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</si>
  <si>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</si>
  <si>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</si>
  <si>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</si>
  <si>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</si>
  <si>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</si>
  <si>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</si>
  <si>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</si>
  <si>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</si>
  <si>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</si>
  <si>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</si>
  <si>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</si>
  <si>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</si>
  <si>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</si>
  <si>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</si>
  <si>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</si>
  <si>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</si>
  <si>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</si>
  <si>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</si>
  <si>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</si>
  <si>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</si>
  <si>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</si>
  <si>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</si>
  <si>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</si>
  <si>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</si>
  <si>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</si>
  <si>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</si>
  <si>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</si>
  <si>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</si>
  <si>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</si>
  <si>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</si>
  <si>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</si>
  <si>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</si>
  <si>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</si>
  <si>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</si>
  <si>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</si>
  <si>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</si>
  <si>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</si>
  <si>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</si>
  <si>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</si>
  <si>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</si>
  <si>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</si>
  <si>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</si>
  <si>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</si>
  <si>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</si>
  <si>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</si>
  <si>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</si>
  <si>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</si>
  <si>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</si>
  <si>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</si>
  <si>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</si>
  <si>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</si>
  <si>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</si>
  <si>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</si>
  <si>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</si>
  <si>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</si>
  <si>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</si>
  <si>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</si>
  <si>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</si>
  <si>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</si>
  <si>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</si>
  <si>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</si>
  <si>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</si>
  <si>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</si>
  <si>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</si>
  <si>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</si>
  <si>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</si>
  <si>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</si>
  <si>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</si>
  <si>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</si>
  <si>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</si>
  <si>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</si>
  <si>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</si>
  <si>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</si>
  <si>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</si>
  <si>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</si>
  <si>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</si>
  <si>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</si>
  <si>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</si>
  <si>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</si>
  <si>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</si>
  <si>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</si>
  <si>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</si>
  <si>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</si>
  <si>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</si>
  <si>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</si>
  <si>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</si>
  <si>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</si>
  <si>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</si>
  <si>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</si>
  <si>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</si>
  <si>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</si>
  <si>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</si>
  <si>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</si>
  <si>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</si>
  <si>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</si>
  <si>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</si>
  <si>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</si>
  <si>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</si>
  <si>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</si>
  <si>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</si>
  <si>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</si>
  <si>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</si>
  <si>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</si>
  <si>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</si>
  <si>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</si>
  <si>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</si>
  <si>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</si>
  <si>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</si>
  <si>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</si>
  <si>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</si>
  <si>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</si>
  <si>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</si>
  <si>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</si>
  <si>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</si>
  <si>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</si>
  <si>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</si>
  <si>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</si>
  <si>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</si>
  <si>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</si>
  <si>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</si>
  <si>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</si>
  <si>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</si>
  <si>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</si>
  <si>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</si>
  <si>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</si>
  <si>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</si>
  <si>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</si>
  <si>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</si>
  <si>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</si>
  <si>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</si>
  <si>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</si>
  <si>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</si>
  <si>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</si>
  <si>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</si>
  <si>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</si>
  <si>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</si>
  <si>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</si>
  <si>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</si>
  <si>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</si>
  <si>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</si>
  <si>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</si>
  <si>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</si>
  <si>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</si>
  <si>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</si>
  <si>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</si>
  <si>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</si>
  <si>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</si>
  <si>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</si>
  <si>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</si>
  <si>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</si>
  <si>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</si>
  <si>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</si>
  <si>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</si>
  <si>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</si>
  <si>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</si>
  <si>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</si>
  <si>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</si>
  <si>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</si>
  <si>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</si>
  <si>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</si>
  <si>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</si>
  <si>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</si>
  <si>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</si>
  <si>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</si>
  <si>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</si>
  <si>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</si>
  <si>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</si>
  <si>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</si>
  <si>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</si>
  <si>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</si>
  <si>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</si>
  <si>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</si>
  <si>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</si>
  <si>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</si>
  <si>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</si>
  <si>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</si>
  <si>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</si>
  <si>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</si>
  <si>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</si>
  <si>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</si>
  <si>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</si>
  <si>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</si>
  <si>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</si>
  <si>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</si>
  <si>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</si>
  <si>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</si>
  <si>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</si>
  <si>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</si>
  <si>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</si>
  <si>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</si>
  <si>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</si>
  <si>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</si>
  <si>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</si>
  <si>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</si>
  <si>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</si>
  <si>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</si>
  <si>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</si>
  <si>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</si>
  <si>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</si>
  <si>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</si>
  <si>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</si>
  <si>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</si>
  <si>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</si>
  <si>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</si>
  <si>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</si>
  <si>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</si>
  <si>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</si>
  <si>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</si>
  <si>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</si>
  <si>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</si>
  <si>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</si>
  <si>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</si>
  <si>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</si>
  <si>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</si>
  <si>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</si>
  <si>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</si>
  <si>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</si>
  <si>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</si>
  <si>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</si>
  <si>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</si>
  <si>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</si>
  <si>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</si>
  <si>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</si>
  <si>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</si>
  <si>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</si>
  <si>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</si>
  <si>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</si>
  <si>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</si>
  <si>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</si>
  <si>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</si>
  <si>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</si>
  <si>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</si>
  <si>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</si>
  <si>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</si>
  <si>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</si>
  <si>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</si>
  <si>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</si>
  <si>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</si>
  <si>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</si>
  <si>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</si>
  <si>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</si>
  <si>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</si>
  <si>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</si>
  <si>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</si>
  <si>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</si>
  <si>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</si>
  <si>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</si>
  <si>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</si>
  <si>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</si>
  <si>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</si>
  <si>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</si>
  <si>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</si>
  <si>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</si>
  <si>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</si>
  <si>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</si>
  <si>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</si>
  <si>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</si>
  <si>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</si>
  <si>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</si>
  <si>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</si>
  <si>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</si>
  <si>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</si>
  <si>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</si>
  <si>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</si>
  <si>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</si>
  <si>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</si>
  <si>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</si>
  <si>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</si>
  <si>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</si>
  <si>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</si>
  <si>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</si>
  <si>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</si>
  <si>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</si>
  <si>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</si>
  <si>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</si>
  <si>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</si>
  <si>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</si>
  <si>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</si>
  <si>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</si>
  <si>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</si>
  <si>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</si>
  <si>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</si>
  <si>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</si>
  <si>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</si>
  <si>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</si>
  <si>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</si>
  <si>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</si>
  <si>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</si>
  <si>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</si>
  <si>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</si>
  <si>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</si>
  <si>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</si>
  <si>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</si>
  <si>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</si>
  <si>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</si>
  <si>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</si>
  <si>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</si>
  <si>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</si>
  <si>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</si>
  <si>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</si>
  <si>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</si>
  <si>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</si>
  <si>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</si>
  <si>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</si>
  <si>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</si>
  <si>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</si>
  <si>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</si>
  <si>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</si>
  <si>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</si>
  <si>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</si>
  <si>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</si>
  <si>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</si>
  <si>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</si>
  <si>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</si>
  <si>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</si>
  <si>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</si>
  <si>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</si>
  <si>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</si>
  <si>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</si>
  <si>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</si>
  <si>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</si>
  <si>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</si>
  <si>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</si>
  <si>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</si>
  <si>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</si>
  <si>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</si>
  <si>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</si>
  <si>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</si>
  <si>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</si>
  <si>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</si>
  <si>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</si>
  <si>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</si>
  <si>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</si>
  <si>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</si>
  <si>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</si>
  <si>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</si>
  <si>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</si>
  <si>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</si>
  <si>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</si>
  <si>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</si>
  <si>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</si>
  <si>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</si>
  <si>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</si>
  <si>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</si>
  <si>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</si>
  <si>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</si>
  <si>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</si>
  <si>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</si>
  <si>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</si>
  <si>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</si>
  <si>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</si>
  <si>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</si>
  <si>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</si>
  <si>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</si>
  <si>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</si>
  <si>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</si>
  <si>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</si>
  <si>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</si>
  <si>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</si>
  <si>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</si>
  <si>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</si>
  <si>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</si>
  <si>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</si>
  <si>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</si>
  <si>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</si>
  <si>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</si>
  <si>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</si>
  <si>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</si>
  <si>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</si>
  <si>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</si>
  <si>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</si>
  <si>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</si>
  <si>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</si>
  <si>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</si>
  <si>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</si>
  <si>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</si>
  <si>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</si>
  <si>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</si>
  <si>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</si>
  <si>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</si>
  <si>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</si>
  <si>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</si>
  <si>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</si>
  <si>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</si>
  <si>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</si>
  <si>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</si>
  <si>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</si>
  <si>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</si>
  <si>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</si>
  <si>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</si>
  <si>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</si>
  <si>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</si>
  <si>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</si>
  <si>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</si>
  <si>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</si>
  <si>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</si>
  <si>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</si>
  <si>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</si>
  <si>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</si>
  <si>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</si>
  <si>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</si>
  <si>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</si>
  <si>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</si>
  <si>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</si>
  <si>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</si>
  <si>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</si>
  <si>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</si>
  <si>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</si>
  <si>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</si>
  <si>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</si>
  <si>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</si>
  <si>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</si>
  <si>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</si>
  <si>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</si>
  <si>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</si>
  <si>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</si>
  <si>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</si>
  <si>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</si>
  <si>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</si>
  <si>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</si>
  <si>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</si>
  <si>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</si>
  <si>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</si>
  <si>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</si>
  <si>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</si>
  <si>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</si>
  <si>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</si>
  <si>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</si>
  <si>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</si>
  <si>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</si>
  <si>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</si>
  <si>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</si>
  <si>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</si>
  <si>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</si>
  <si>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</si>
  <si>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</si>
  <si>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</si>
  <si>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</si>
  <si>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</si>
  <si>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</si>
  <si>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</si>
  <si>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</si>
  <si>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</si>
  <si>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</si>
  <si>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</si>
  <si>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</si>
  <si>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</si>
  <si>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</si>
  <si>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</si>
  <si>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</si>
  <si>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</si>
  <si>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</si>
  <si>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</si>
  <si>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</si>
  <si>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</si>
  <si>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</si>
  <si>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</si>
  <si>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</si>
  <si>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</si>
  <si>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</si>
  <si>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</si>
  <si>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</si>
  <si>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</si>
  <si>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</si>
  <si>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</si>
  <si>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</si>
  <si>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</si>
  <si>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</si>
  <si>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</si>
  <si>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</si>
  <si>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</si>
  <si>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</si>
  <si>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</si>
  <si>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</si>
  <si>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</si>
  <si>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</si>
  <si>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</si>
  <si>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</si>
  <si>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</si>
  <si>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</si>
  <si>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</si>
  <si>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</si>
  <si>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</si>
  <si>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</si>
  <si>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</si>
  <si>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</si>
  <si>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</si>
  <si>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</si>
  <si>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</si>
  <si>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</si>
  <si>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</si>
  <si>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</si>
  <si>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</si>
  <si>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</si>
  <si>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</si>
  <si>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</si>
  <si>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</si>
  <si>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</si>
  <si>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</si>
  <si>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</si>
  <si>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</si>
  <si>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</si>
  <si>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</si>
  <si>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</si>
  <si>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</si>
  <si>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</si>
  <si>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</si>
  <si>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</si>
  <si>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</si>
  <si>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</si>
  <si>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</si>
  <si>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</si>
  <si>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</si>
  <si>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</si>
  <si>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</si>
  <si>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</si>
  <si>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</si>
  <si>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</si>
  <si>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</si>
  <si>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</si>
  <si>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</si>
  <si>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</si>
  <si>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</si>
  <si>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</si>
  <si>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</si>
  <si>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</si>
  <si>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</si>
  <si>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</si>
  <si>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</si>
  <si>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</si>
  <si>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</si>
  <si>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</si>
  <si>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</si>
  <si>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</si>
  <si>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</si>
  <si>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</si>
  <si>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</si>
  <si>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</si>
  <si>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</si>
  <si>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</si>
  <si>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</si>
  <si>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</si>
  <si>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</si>
  <si>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</si>
  <si>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</si>
  <si>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</si>
  <si>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</si>
  <si>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</si>
  <si>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</si>
  <si>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</si>
  <si>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</si>
  <si>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</si>
  <si>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</si>
  <si>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</si>
  <si>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</si>
  <si>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</si>
  <si>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</si>
  <si>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</si>
  <si>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</si>
  <si>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</si>
  <si>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</si>
  <si>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</si>
  <si>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</si>
  <si>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</si>
  <si>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</si>
  <si>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</si>
  <si>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</si>
  <si>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</si>
  <si>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</si>
  <si>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</si>
  <si>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</si>
  <si>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</si>
  <si>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</si>
  <si>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</si>
  <si>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</si>
  <si>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</si>
  <si>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</si>
  <si>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</si>
  <si>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</si>
  <si>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</si>
  <si>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</si>
  <si>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</si>
  <si>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</si>
  <si>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</si>
  <si>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</si>
  <si>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</si>
  <si>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</si>
  <si>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</si>
  <si>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</si>
  <si>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</si>
  <si>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</si>
  <si>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</si>
  <si>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</si>
  <si>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</si>
  <si>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</si>
  <si>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</si>
  <si>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</si>
  <si>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</si>
  <si>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</si>
  <si>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</si>
  <si>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</si>
  <si>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</si>
  <si>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</si>
  <si>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</si>
  <si>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</si>
  <si>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</si>
  <si>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</si>
  <si>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</si>
  <si>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</si>
  <si>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</si>
  <si>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</si>
  <si>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</si>
  <si>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</si>
  <si>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</si>
  <si>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</si>
  <si>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</si>
  <si>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</si>
  <si>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</si>
  <si>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</si>
  <si>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</si>
  <si>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</si>
  <si>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</si>
  <si>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</si>
  <si>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</si>
  <si>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</si>
  <si>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</si>
  <si>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</si>
  <si>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</si>
  <si>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</si>
  <si>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</si>
  <si>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</si>
  <si>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</si>
  <si>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</si>
  <si>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</si>
  <si>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</si>
  <si>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</si>
  <si>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</si>
  <si>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</si>
  <si>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</si>
  <si>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</si>
  <si>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</si>
  <si>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</si>
  <si>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</si>
  <si>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</si>
  <si>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</si>
  <si>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</si>
  <si>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</si>
  <si>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</si>
  <si>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</si>
  <si>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</si>
  <si>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</si>
  <si>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</si>
  <si>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</si>
  <si>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</si>
  <si>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</si>
  <si>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</si>
  <si>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</si>
  <si>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</si>
  <si>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</si>
  <si>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</si>
  <si>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</si>
  <si>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</si>
  <si>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</si>
  <si>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</si>
  <si>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</si>
  <si>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</si>
  <si>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</si>
  <si>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</si>
  <si>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</si>
  <si>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</si>
  <si>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</si>
  <si>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</si>
  <si>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</si>
  <si>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</si>
  <si>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</si>
  <si>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</si>
  <si>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</si>
  <si>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</si>
  <si>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</si>
  <si>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</si>
  <si>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</si>
  <si>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</si>
  <si>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</si>
  <si>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</si>
  <si>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</si>
  <si>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</si>
  <si>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</si>
  <si>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</si>
  <si>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</si>
  <si>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</si>
  <si>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</si>
  <si>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</si>
  <si>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</si>
  <si>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</si>
  <si>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</si>
  <si>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</si>
  <si>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</si>
  <si>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</si>
  <si>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</si>
  <si>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</si>
  <si>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</si>
  <si>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</si>
  <si>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</si>
  <si>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</si>
  <si>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</si>
  <si>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</si>
  <si>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</si>
  <si>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</si>
  <si>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</si>
  <si>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</si>
  <si>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</si>
  <si>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</si>
  <si>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</si>
  <si>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</si>
  <si>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</si>
  <si>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</si>
  <si>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</si>
  <si>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</si>
  <si>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</si>
  <si>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</si>
  <si>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</si>
  <si>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</si>
  <si>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</si>
  <si>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</si>
  <si>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</si>
  <si>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</si>
  <si>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</si>
  <si>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</si>
  <si>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</si>
  <si>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</si>
  <si>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</si>
  <si>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</si>
  <si>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</si>
  <si>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</si>
  <si>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</si>
  <si>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</si>
  <si>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</si>
  <si>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</si>
  <si>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</si>
  <si>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</si>
  <si>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</si>
  <si>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</si>
  <si>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</si>
  <si>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</si>
  <si>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</si>
  <si>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</si>
  <si>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</si>
  <si>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</si>
  <si>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</si>
  <si>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</si>
  <si>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</si>
  <si>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</si>
  <si>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</si>
  <si>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</si>
  <si>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</si>
  <si>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</si>
  <si>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</si>
  <si>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</si>
  <si>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</si>
  <si>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</si>
  <si>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</si>
  <si>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</si>
  <si>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</si>
  <si>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</si>
  <si>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</si>
  <si>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</si>
  <si>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</si>
  <si>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</si>
  <si>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</si>
  <si>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</si>
  <si>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</si>
  <si>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</si>
  <si>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</si>
  <si>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</si>
  <si>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</si>
  <si>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</si>
  <si>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</si>
  <si>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</si>
  <si>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</si>
  <si>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</si>
  <si>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</si>
  <si>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</si>
  <si>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</si>
  <si>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</si>
  <si>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</si>
  <si>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</si>
  <si>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</si>
  <si>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</si>
  <si>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</si>
  <si>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</si>
  <si>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</si>
  <si>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</si>
  <si>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</si>
  <si>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</si>
  <si>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</si>
  <si>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</si>
  <si>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</si>
  <si>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</si>
  <si>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</si>
  <si>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</si>
  <si>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</si>
  <si>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</si>
  <si>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</si>
  <si>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</si>
  <si>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</si>
  <si>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</si>
  <si>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</si>
  <si>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</si>
  <si>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</si>
  <si>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</si>
  <si>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</si>
  <si>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</si>
  <si>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</si>
  <si>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</si>
  <si>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</si>
  <si>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</si>
  <si>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</si>
  <si>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</si>
  <si>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</si>
  <si>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</si>
  <si>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</si>
  <si>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</si>
  <si>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</si>
  <si>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</si>
  <si>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</si>
  <si>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</si>
  <si>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</si>
  <si>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</si>
  <si>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</si>
  <si>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</si>
  <si>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</si>
  <si>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</si>
  <si>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</si>
  <si>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</si>
  <si>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</si>
  <si>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</si>
  <si>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</si>
  <si>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</si>
  <si>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</si>
  <si>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</si>
  <si>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</si>
  <si>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</si>
  <si>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</si>
  <si>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</si>
  <si>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</si>
  <si>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</si>
  <si>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</si>
  <si>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</si>
  <si>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</si>
  <si>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</si>
  <si>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</si>
  <si>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</si>
  <si>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</si>
  <si>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</si>
  <si>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</si>
  <si>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</si>
  <si>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</si>
  <si>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</si>
  <si>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</si>
  <si>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</si>
  <si>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</si>
  <si>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</si>
  <si>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</si>
  <si>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</si>
  <si>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</si>
  <si>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</si>
  <si>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</si>
  <si>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</si>
  <si>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</si>
  <si>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</si>
  <si>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</si>
  <si>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</si>
  <si>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</si>
  <si>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</si>
  <si>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</si>
  <si>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</si>
  <si>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</si>
  <si>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</si>
  <si>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</si>
  <si>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</si>
  <si>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</si>
  <si>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</si>
  <si>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</si>
  <si>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</si>
  <si>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</si>
  <si>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</si>
  <si>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</si>
  <si>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</si>
  <si>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</si>
  <si>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</si>
  <si>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</si>
  <si>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</si>
  <si>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</si>
  <si>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</si>
  <si>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</si>
  <si>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</si>
  <si>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</si>
  <si>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</si>
  <si>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</si>
  <si>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</si>
  <si>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</si>
  <si>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</si>
  <si>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</si>
  <si>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</si>
  <si>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</si>
  <si>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</si>
  <si>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</si>
  <si>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</si>
  <si>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</si>
  <si>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</si>
  <si>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</si>
  <si>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</si>
  <si>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</si>
  <si>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</si>
  <si>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</si>
  <si>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</si>
  <si>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</si>
  <si>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</si>
  <si>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</si>
  <si>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</si>
  <si>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</si>
  <si>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</si>
  <si>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</si>
  <si>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</si>
  <si>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</si>
  <si>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</si>
  <si>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</si>
  <si>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</si>
  <si>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</si>
  <si>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</si>
  <si>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</si>
  <si>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</si>
  <si>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</si>
  <si>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</si>
  <si>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</si>
  <si>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</si>
  <si>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</si>
  <si>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</si>
  <si>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</si>
  <si>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</si>
  <si>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</si>
  <si>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</si>
  <si>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</si>
  <si>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</si>
  <si>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</si>
  <si>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</si>
  <si>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</si>
  <si>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</si>
  <si>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</si>
  <si>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</si>
  <si>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</si>
  <si>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</si>
  <si>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</si>
  <si>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</si>
  <si>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</si>
  <si>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</si>
  <si>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</si>
  <si>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</si>
  <si>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</si>
  <si>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</si>
  <si>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</si>
  <si>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</si>
  <si>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</si>
  <si>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</si>
  <si>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</si>
  <si>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</si>
  <si>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</si>
  <si>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</si>
  <si>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</si>
  <si>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</si>
  <si>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</si>
  <si>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</si>
  <si>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</si>
  <si>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</si>
  <si>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</si>
  <si>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</si>
  <si>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</si>
  <si>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</si>
  <si>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</si>
  <si>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</si>
  <si>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</si>
  <si>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</si>
  <si>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</si>
  <si>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</si>
  <si>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</si>
  <si>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</si>
  <si>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</si>
  <si>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</si>
  <si>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</si>
  <si>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</si>
  <si>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</si>
  <si>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</si>
  <si>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</si>
  <si>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</si>
  <si>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</si>
  <si>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</si>
  <si>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</si>
  <si>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</si>
  <si>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</si>
  <si>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</si>
  <si>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</si>
  <si>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</si>
  <si>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</si>
  <si>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</si>
  <si>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</si>
  <si>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</si>
  <si>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</si>
  <si>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</si>
  <si>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</si>
  <si>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</si>
  <si>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</si>
  <si>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</si>
  <si>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</si>
  <si>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</si>
  <si>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</si>
  <si>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</si>
  <si>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</si>
  <si>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</si>
  <si>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</si>
  <si>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</si>
  <si>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</si>
  <si>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</si>
  <si>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</si>
  <si>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</si>
  <si>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</si>
  <si>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</si>
  <si>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</si>
  <si>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</si>
  <si>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</si>
  <si>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</si>
  <si>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</si>
  <si>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</si>
  <si>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</si>
  <si>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</si>
  <si>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</si>
  <si>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</si>
  <si>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</si>
  <si>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</si>
  <si>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</si>
  <si>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</si>
  <si>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</si>
  <si>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</si>
  <si>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</si>
  <si>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</si>
  <si>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</si>
  <si>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</si>
  <si>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</si>
  <si>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</si>
  <si>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</si>
  <si>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</si>
  <si>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</si>
  <si>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</si>
  <si>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</si>
  <si>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</si>
  <si>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</si>
  <si>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</si>
  <si>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</si>
  <si>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</si>
  <si>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</si>
  <si>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</si>
  <si>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</si>
  <si>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</si>
  <si>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</si>
  <si>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</si>
  <si>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</si>
  <si>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</si>
  <si>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</si>
  <si>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</si>
  <si>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</si>
  <si>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</si>
  <si>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</si>
  <si>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</si>
  <si>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</si>
  <si>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</si>
  <si>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</si>
  <si>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</si>
  <si>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</si>
  <si>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</si>
  <si>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</si>
  <si>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</si>
  <si>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</si>
  <si>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</si>
  <si>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</si>
  <si>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</si>
  <si>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</si>
  <si>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</si>
  <si>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</si>
  <si>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</si>
  <si>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</si>
  <si>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</si>
  <si>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</si>
  <si>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</si>
  <si>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</si>
  <si>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</si>
  <si>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</si>
  <si>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</si>
  <si>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</si>
  <si>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</si>
  <si>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</si>
  <si>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</si>
  <si>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</si>
  <si>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</si>
  <si>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</si>
  <si>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</si>
  <si>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</si>
  <si>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</si>
  <si>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</si>
  <si>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</si>
  <si>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</si>
  <si>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</si>
  <si>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</si>
  <si>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</si>
  <si>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</si>
  <si>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</si>
  <si>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</si>
  <si>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</si>
  <si>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</si>
  <si>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</si>
  <si>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</si>
  <si>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</si>
  <si>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</si>
  <si>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</si>
  <si>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</si>
  <si>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</si>
  <si>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</si>
  <si>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</si>
  <si>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</si>
  <si>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</si>
  <si>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</si>
  <si>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</si>
  <si>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</si>
  <si>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</si>
  <si>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</si>
  <si>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</si>
  <si>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</si>
  <si>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</si>
  <si>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</si>
  <si>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</si>
  <si>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</si>
  <si>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</si>
  <si>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</si>
  <si>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</si>
  <si>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</si>
  <si>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</si>
  <si>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</si>
  <si>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</si>
  <si>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</si>
  <si>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</si>
  <si>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</si>
  <si>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</si>
  <si>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</si>
  <si>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</si>
  <si>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</si>
  <si>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</si>
  <si>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</si>
  <si>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</si>
  <si>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</si>
  <si>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</si>
  <si>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</si>
  <si>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</si>
  <si>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</si>
  <si>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</si>
  <si>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</si>
  <si>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</si>
  <si>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</si>
  <si>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</si>
  <si>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</si>
  <si>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</si>
  <si>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</si>
  <si>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</si>
  <si>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</si>
  <si>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</si>
  <si>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</si>
  <si>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</si>
  <si>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</si>
  <si>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</si>
  <si>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</si>
  <si>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</si>
  <si>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</si>
  <si>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</si>
  <si>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</si>
  <si>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</si>
  <si>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</si>
  <si>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</si>
  <si>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</si>
  <si>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</si>
  <si>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</si>
  <si>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</si>
  <si>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</si>
  <si>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</si>
  <si>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</si>
  <si>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</si>
  <si>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</si>
  <si>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</si>
  <si>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</si>
  <si>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</si>
  <si>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</si>
  <si>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</si>
  <si>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</si>
  <si>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</si>
  <si>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</si>
  <si>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</si>
  <si>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</si>
  <si>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</si>
  <si>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</si>
  <si>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</si>
  <si>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</si>
  <si>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</si>
  <si>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</si>
  <si>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</si>
  <si>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</si>
  <si>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</si>
  <si>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</si>
  <si>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</si>
  <si>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</si>
  <si>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</si>
  <si>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</si>
  <si>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</si>
  <si>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</si>
  <si>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</si>
  <si>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</si>
  <si>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</si>
  <si>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</si>
  <si>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</si>
  <si>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</si>
  <si>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</si>
  <si>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</si>
  <si>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</si>
  <si>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</si>
  <si>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</si>
  <si>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</si>
  <si>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</si>
  <si>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</si>
  <si>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</si>
  <si>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</si>
  <si>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</si>
  <si>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</si>
  <si>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</si>
  <si>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</si>
  <si>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</si>
  <si>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</si>
  <si>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</si>
  <si>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</si>
  <si>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</si>
  <si>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</si>
  <si>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</si>
  <si>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</si>
  <si>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</si>
  <si>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</si>
  <si>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</si>
  <si>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</si>
  <si>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</si>
  <si>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</si>
  <si>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</si>
  <si>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</si>
  <si>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</si>
  <si>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</si>
  <si>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</si>
  <si>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</si>
  <si>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</si>
  <si>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</si>
  <si>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</si>
  <si>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</si>
  <si>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</si>
  <si>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</si>
  <si>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</si>
  <si>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</si>
  <si>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</si>
  <si>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</si>
  <si>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</si>
  <si>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</si>
  <si>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</si>
  <si>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</si>
  <si>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</si>
  <si>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</si>
  <si>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</si>
  <si>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</si>
  <si>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</si>
  <si>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</si>
  <si>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</si>
  <si>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</si>
  <si>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</si>
  <si>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</si>
  <si>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</si>
  <si>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</si>
  <si>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</si>
  <si>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</si>
  <si>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</si>
  <si>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</si>
  <si>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</si>
  <si>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</si>
  <si>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</si>
  <si>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</si>
  <si>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</si>
  <si>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</si>
  <si>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</si>
  <si>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</si>
  <si>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</si>
  <si>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</si>
  <si>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</si>
  <si>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</si>
  <si>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</si>
  <si>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</si>
  <si>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</si>
  <si>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</si>
  <si>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</si>
  <si>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</si>
  <si>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</si>
  <si>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</si>
  <si>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</si>
  <si>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</si>
  <si>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</si>
  <si>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</si>
  <si>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</si>
  <si>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</si>
  <si>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</si>
  <si>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</si>
  <si>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</si>
  <si>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</si>
  <si>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</si>
  <si>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</si>
  <si>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</si>
  <si>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</si>
  <si>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</si>
  <si>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</si>
  <si>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</si>
  <si>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</si>
  <si>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</si>
  <si>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</si>
  <si>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</si>
  <si>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</si>
  <si>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</si>
  <si>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</si>
  <si>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</si>
  <si>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</si>
  <si>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</si>
  <si>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</si>
  <si>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</si>
  <si>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</si>
  <si>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</si>
  <si>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</si>
  <si>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</si>
  <si>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</si>
  <si>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</si>
  <si>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</si>
  <si>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</si>
  <si>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</si>
  <si>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</si>
  <si>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</si>
  <si>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</si>
  <si>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</si>
  <si>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</si>
  <si>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</si>
  <si>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</si>
  <si>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</si>
  <si>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</si>
  <si>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</si>
  <si>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</si>
  <si>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</si>
  <si>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</si>
  <si>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</si>
  <si>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</si>
  <si>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</si>
  <si>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</si>
  <si>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</si>
  <si>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</si>
  <si>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</si>
  <si>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</si>
  <si>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</si>
  <si>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</si>
  <si>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</si>
  <si>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</si>
  <si>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</si>
  <si>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</si>
  <si>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</si>
  <si>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</si>
  <si>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</si>
  <si>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</si>
  <si>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</si>
  <si>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</si>
  <si>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</si>
  <si>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</si>
  <si>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</si>
  <si>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</si>
  <si>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</si>
  <si>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</si>
  <si>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</si>
  <si>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</si>
  <si>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</si>
  <si>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</si>
  <si>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</si>
  <si>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</si>
  <si>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</si>
  <si>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</si>
  <si>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</si>
  <si>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</si>
  <si>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</si>
  <si>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</si>
  <si>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</si>
  <si>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</si>
  <si>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</si>
  <si>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</si>
  <si>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</si>
  <si>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</si>
  <si>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</si>
  <si>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</si>
  <si>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</si>
  <si>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</si>
  <si>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</si>
  <si>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</si>
  <si>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</si>
  <si>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</si>
  <si>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</si>
  <si>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</si>
  <si>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</si>
  <si>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</si>
  <si>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</si>
  <si>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</si>
  <si>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</si>
  <si>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</si>
  <si>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</si>
  <si>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</si>
  <si>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</si>
  <si>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</si>
  <si>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</si>
  <si>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</si>
  <si>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</si>
  <si>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</si>
  <si>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</si>
  <si>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</si>
  <si>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</si>
  <si>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</si>
  <si>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</si>
  <si>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</si>
  <si>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</si>
  <si>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</si>
  <si>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</si>
  <si>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</si>
  <si>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</si>
  <si>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</si>
  <si>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</si>
  <si>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</si>
  <si>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</si>
  <si>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</si>
  <si>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</si>
  <si>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</si>
  <si>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</si>
  <si>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</si>
  <si>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</si>
  <si>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</si>
  <si>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</si>
  <si>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</si>
  <si>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</si>
  <si>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</si>
  <si>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</si>
  <si>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</si>
  <si>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</si>
  <si>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</si>
  <si>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</si>
  <si>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</si>
  <si>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</si>
  <si>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</si>
  <si>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</si>
  <si>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</si>
  <si>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</si>
  <si>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</si>
  <si>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</si>
  <si>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</si>
  <si>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</si>
  <si>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</si>
  <si>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</si>
  <si>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</si>
  <si>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</si>
  <si>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</si>
  <si>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</si>
  <si>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</si>
  <si>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</si>
  <si>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</si>
  <si>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</si>
  <si>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</si>
  <si>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</si>
  <si>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</si>
  <si>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</si>
  <si>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</si>
  <si>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</si>
  <si>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</si>
  <si>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</si>
  <si>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</si>
  <si>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</si>
  <si>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</si>
  <si>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</si>
  <si>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</si>
  <si>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</si>
  <si>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</si>
  <si>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</si>
  <si>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</si>
  <si>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</si>
  <si>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</si>
  <si>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</si>
  <si>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</si>
  <si>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</si>
  <si>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</si>
  <si>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</si>
  <si>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</si>
  <si>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</si>
  <si>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</si>
  <si>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</si>
  <si>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</si>
  <si>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</si>
  <si>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</si>
  <si>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</si>
  <si>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</si>
  <si>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</si>
  <si>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</si>
  <si>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</si>
  <si>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</si>
  <si>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</si>
  <si>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</si>
  <si>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</si>
  <si>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</si>
  <si>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</si>
  <si>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</si>
  <si>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</si>
  <si>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</si>
  <si>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</si>
  <si>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</si>
  <si>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</si>
  <si>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</si>
  <si>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</si>
  <si>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</si>
  <si>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</si>
  <si>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</si>
  <si>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</si>
  <si>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</si>
  <si>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</si>
  <si>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</si>
  <si>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</si>
  <si>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</si>
  <si>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</si>
  <si>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</si>
  <si>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</si>
  <si>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</si>
  <si>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</si>
  <si>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</si>
  <si>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</si>
  <si>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</si>
  <si>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</si>
  <si>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</si>
  <si>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</si>
  <si>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</si>
  <si>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</si>
  <si>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</si>
  <si>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</si>
  <si>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</si>
  <si>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</si>
  <si>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</si>
  <si>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</si>
  <si>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</si>
  <si>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</si>
  <si>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</si>
  <si>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</si>
  <si>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</si>
  <si>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</si>
  <si>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</si>
  <si>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</si>
  <si>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</si>
  <si>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</si>
  <si>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</si>
  <si>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</si>
  <si>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</si>
  <si>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</si>
  <si>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</si>
  <si>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</si>
  <si>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</si>
  <si>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</si>
  <si>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</si>
  <si>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</si>
  <si>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</si>
  <si>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</si>
  <si>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</si>
  <si>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</si>
  <si>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</si>
  <si>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</si>
  <si>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</si>
  <si>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</si>
  <si>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</si>
  <si>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</si>
  <si>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</si>
  <si>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</si>
  <si>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</si>
  <si>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</si>
  <si>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</si>
  <si>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</si>
  <si>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</si>
  <si>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</si>
  <si>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</si>
  <si>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</si>
  <si>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</si>
  <si>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</si>
  <si>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</si>
  <si>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</si>
  <si>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</si>
  <si>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</si>
  <si>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</si>
  <si>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</si>
  <si>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</si>
  <si>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</si>
  <si>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</si>
  <si>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</si>
  <si>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</si>
  <si>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</si>
  <si>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</si>
  <si>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</si>
  <si>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</si>
  <si>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</si>
  <si>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</si>
  <si>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</si>
  <si>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</si>
  <si>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</si>
  <si>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</si>
  <si>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</si>
  <si>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</si>
  <si>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</si>
  <si>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</si>
  <si>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</si>
  <si>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</si>
  <si>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</si>
  <si>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</si>
  <si>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</si>
  <si>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</si>
  <si>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</si>
  <si>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</si>
  <si>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</si>
  <si>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</si>
  <si>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</si>
  <si>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</si>
  <si>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</si>
  <si>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</si>
  <si>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</si>
  <si>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</si>
  <si>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</si>
  <si>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</si>
  <si>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</si>
  <si>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</si>
  <si>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</si>
  <si>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</si>
  <si>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</si>
  <si>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</si>
  <si>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</si>
  <si>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</si>
  <si>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</si>
  <si>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</si>
  <si>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</si>
  <si>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</si>
  <si>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</si>
  <si>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</si>
  <si>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</si>
  <si>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</si>
  <si>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</si>
  <si>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</si>
  <si>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</si>
  <si>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</si>
  <si>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</si>
  <si>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</si>
  <si>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</si>
  <si>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</si>
  <si>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</si>
  <si>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</si>
  <si>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</si>
  <si>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</si>
  <si>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</si>
  <si>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</si>
  <si>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</si>
  <si>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</si>
  <si>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</si>
  <si>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</si>
  <si>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</si>
  <si>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</si>
  <si>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</si>
  <si>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</si>
  <si>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</si>
  <si>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</si>
  <si>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</si>
  <si>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</si>
  <si>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</si>
  <si>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</si>
  <si>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</si>
  <si>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</si>
  <si>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</si>
  <si>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</si>
  <si>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</si>
  <si>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</si>
  <si>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</si>
  <si>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</si>
  <si>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</si>
  <si>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</si>
  <si>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</si>
  <si>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</si>
  <si>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</si>
  <si>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</si>
  <si>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</si>
  <si>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</si>
  <si>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</si>
  <si>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</si>
  <si>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</si>
  <si>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</si>
  <si>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</si>
  <si>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</si>
  <si>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</si>
  <si>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</si>
  <si>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</si>
  <si>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</si>
  <si>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</si>
  <si>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</si>
  <si>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</si>
  <si>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</si>
  <si>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</si>
  <si>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</si>
  <si>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</si>
  <si>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</si>
  <si>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</si>
  <si>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</si>
  <si>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</si>
  <si>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</si>
  <si>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</si>
  <si>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</si>
  <si>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</si>
  <si>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</si>
  <si>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</si>
  <si>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</si>
  <si>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</si>
  <si>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</si>
  <si>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</si>
  <si>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</si>
  <si>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</si>
  <si>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</si>
  <si>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</si>
  <si>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</si>
  <si>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</si>
  <si>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</si>
  <si>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</si>
  <si>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</si>
  <si>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</si>
  <si>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</si>
  <si>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</si>
  <si>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</si>
  <si>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</si>
  <si>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</si>
  <si>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</si>
  <si>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</si>
  <si>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</si>
  <si>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</si>
  <si>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</si>
  <si>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</si>
  <si>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</si>
  <si>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</si>
  <si>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</si>
  <si>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</si>
  <si>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</si>
  <si>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</si>
  <si>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</si>
  <si>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</si>
  <si>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</si>
  <si>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</si>
  <si>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</si>
  <si>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</si>
  <si>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</si>
  <si>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</si>
  <si>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</si>
  <si>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</si>
  <si>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</si>
  <si>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</si>
  <si>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</si>
  <si>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</si>
  <si>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</si>
  <si>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</si>
  <si>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</si>
  <si>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</si>
  <si>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</si>
  <si>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</si>
  <si>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</si>
  <si>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</si>
  <si>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</si>
  <si>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</si>
  <si>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</si>
  <si>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</si>
  <si>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</si>
  <si>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</si>
  <si>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</si>
  <si>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</si>
  <si>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</si>
  <si>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</si>
  <si>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</si>
  <si>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</si>
  <si>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</si>
  <si>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</si>
  <si>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</si>
  <si>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</si>
  <si>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</si>
  <si>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</si>
  <si>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</si>
  <si>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</si>
  <si>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</si>
  <si>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</si>
  <si>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</si>
  <si>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</si>
  <si>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</si>
  <si>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</si>
  <si>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</si>
  <si>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</si>
  <si>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</si>
  <si>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</si>
  <si>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</si>
  <si>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</si>
  <si>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</si>
  <si>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</si>
  <si>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</si>
  <si>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</si>
  <si>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</si>
  <si>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</si>
  <si>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</si>
  <si>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</si>
  <si>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</si>
  <si>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</si>
  <si>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</si>
  <si>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</si>
  <si>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</si>
  <si>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</si>
  <si>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</si>
  <si>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</si>
  <si>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</si>
  <si>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</si>
  <si>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</si>
  <si>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</si>
  <si>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</si>
  <si>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</si>
  <si>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</si>
  <si>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</si>
  <si>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</si>
  <si>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</si>
  <si>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</si>
  <si>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</si>
  <si>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</si>
  <si>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</si>
  <si>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</si>
  <si>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</si>
  <si>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</si>
  <si>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</si>
  <si>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</si>
  <si>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</si>
  <si>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</si>
  <si>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</si>
  <si>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</si>
  <si>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</si>
  <si>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</si>
  <si>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</si>
  <si>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</si>
  <si>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</si>
  <si>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</si>
  <si>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</si>
  <si>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</si>
  <si>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</si>
  <si>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</si>
  <si>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</si>
  <si>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</si>
  <si>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</si>
  <si>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</si>
  <si>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</si>
  <si>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</si>
  <si>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</si>
  <si>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</si>
  <si>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</si>
  <si>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</si>
  <si>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</si>
  <si>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</si>
  <si>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</si>
  <si>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</si>
  <si>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</si>
  <si>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</si>
  <si>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</si>
  <si>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</si>
  <si>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</si>
  <si>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</si>
  <si>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</si>
  <si>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</si>
  <si>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</si>
  <si>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</si>
  <si>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</si>
  <si>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</si>
  <si>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</si>
  <si>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</si>
  <si>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</si>
  <si>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</si>
  <si>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</si>
  <si>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</si>
  <si>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</si>
  <si>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</si>
  <si>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</si>
  <si>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</si>
  <si>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</si>
  <si>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</si>
  <si>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</si>
  <si>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</si>
  <si>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</si>
  <si>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</si>
  <si>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</si>
  <si>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</si>
  <si>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</si>
  <si>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</si>
  <si>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</si>
  <si>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</si>
  <si>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</si>
  <si>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</si>
  <si>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</si>
  <si>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</si>
  <si>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</si>
  <si>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</si>
  <si>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</si>
  <si>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</si>
  <si>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</si>
  <si>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</si>
  <si>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</si>
  <si>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</si>
  <si>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</si>
  <si>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</si>
  <si>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</si>
  <si>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</si>
  <si>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</si>
  <si>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</si>
  <si>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</si>
  <si>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</si>
  <si>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</si>
  <si>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</si>
  <si>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</si>
  <si>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</si>
  <si>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</si>
  <si>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</si>
  <si>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</si>
  <si>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</si>
  <si>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</si>
  <si>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</si>
  <si>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</si>
  <si>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</si>
  <si>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</si>
  <si>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</si>
  <si>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</si>
  <si>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</si>
  <si>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</si>
  <si>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</si>
  <si>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</si>
  <si>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</si>
  <si>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</si>
  <si>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</si>
  <si>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</si>
  <si>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</si>
  <si>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</si>
  <si>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</si>
  <si>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</si>
  <si>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</si>
  <si>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</si>
  <si>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</si>
  <si>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</si>
  <si>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</si>
  <si>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</si>
  <si>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</si>
  <si>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</si>
  <si>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</si>
  <si>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</si>
  <si>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</si>
  <si>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</si>
  <si>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</si>
  <si>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</si>
  <si>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</si>
  <si>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</si>
  <si>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</si>
  <si>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</si>
  <si>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</si>
  <si>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</si>
  <si>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</si>
  <si>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</si>
  <si>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</si>
  <si>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</si>
  <si>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</si>
  <si>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</si>
  <si>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</si>
  <si>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</si>
  <si>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</si>
  <si>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</si>
  <si>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</si>
  <si>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</si>
  <si>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</si>
  <si>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</si>
  <si>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</si>
  <si>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</si>
  <si>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</si>
  <si>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</si>
  <si>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</si>
  <si>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</si>
  <si>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</si>
  <si>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</si>
  <si>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</si>
  <si>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</si>
  <si>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</si>
  <si>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</si>
  <si>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</si>
  <si>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</si>
  <si>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</si>
  <si>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</si>
  <si>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</si>
  <si>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</si>
  <si>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</si>
  <si>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</si>
  <si>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</si>
  <si>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</si>
  <si>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</si>
  <si>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</si>
  <si>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</si>
  <si>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</si>
  <si>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</si>
  <si>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</si>
  <si>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</si>
  <si>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</si>
  <si>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</si>
  <si>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</si>
  <si>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</si>
  <si>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</si>
  <si>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</si>
  <si>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</si>
  <si>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</si>
  <si>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</si>
  <si>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</si>
  <si>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</si>
  <si>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</si>
  <si>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</si>
  <si>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</si>
  <si>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</si>
  <si>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</si>
  <si>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</si>
  <si>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</si>
  <si>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</si>
  <si>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</si>
  <si>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</si>
  <si>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</si>
  <si>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</si>
  <si>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</si>
  <si>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</si>
  <si>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</si>
  <si>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</si>
  <si>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</si>
  <si>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</si>
  <si>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</si>
  <si>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</si>
  <si>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</si>
  <si>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</si>
  <si>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</si>
  <si>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</si>
  <si>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</si>
  <si>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</si>
  <si>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</si>
  <si>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</si>
  <si>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</si>
  <si>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</si>
  <si>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</si>
  <si>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</si>
  <si>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</si>
  <si>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</si>
  <si>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</si>
  <si>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</si>
  <si>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</si>
  <si>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</si>
  <si>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</si>
  <si>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</si>
  <si>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</si>
  <si>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</si>
  <si>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</si>
  <si>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</si>
  <si>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</si>
  <si>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</si>
  <si>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</si>
  <si>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</si>
  <si>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</si>
  <si>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</si>
  <si>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</si>
  <si>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</si>
  <si>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</si>
  <si>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</si>
  <si>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</si>
  <si>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</si>
  <si>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</si>
  <si>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</si>
  <si>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</si>
  <si>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</si>
  <si>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</si>
  <si>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</si>
  <si>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</si>
  <si>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</si>
  <si>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</si>
  <si>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</si>
  <si>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</si>
  <si>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</si>
  <si>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</si>
  <si>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</si>
  <si>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</si>
  <si>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</si>
  <si>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</si>
  <si>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</si>
  <si>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</si>
  <si>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</si>
  <si>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</si>
  <si>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</si>
  <si>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</si>
  <si>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</si>
  <si>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</si>
  <si>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</si>
  <si>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</si>
  <si>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</si>
  <si>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</si>
  <si>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</si>
  <si>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</si>
  <si>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</si>
  <si>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</si>
  <si>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</si>
  <si>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</si>
  <si>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</si>
  <si>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</si>
  <si>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</si>
  <si>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</si>
  <si>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</si>
  <si>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</si>
  <si>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</si>
  <si>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</si>
  <si>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</si>
  <si>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</si>
  <si>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</si>
  <si>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</si>
  <si>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</si>
  <si>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</si>
  <si>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</si>
  <si>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</si>
  <si>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</si>
  <si>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</si>
  <si>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</si>
  <si>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</si>
  <si>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</si>
  <si>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</si>
  <si>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</si>
  <si>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</si>
  <si>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</si>
  <si>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</si>
  <si>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</si>
  <si>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</si>
  <si>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</si>
  <si>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</si>
  <si>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</si>
  <si>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</si>
  <si>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</si>
  <si>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</si>
  <si>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</si>
  <si>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</si>
  <si>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</si>
  <si>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</si>
  <si>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</si>
  <si>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</si>
  <si>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</si>
  <si>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</si>
  <si>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</si>
  <si>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</si>
  <si>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</si>
  <si>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</si>
  <si>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</si>
  <si>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</si>
  <si>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</si>
  <si>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</si>
  <si>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</si>
  <si>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</si>
  <si>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</si>
  <si>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</si>
  <si>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</si>
  <si>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</si>
  <si>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</si>
  <si>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</si>
  <si>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</si>
  <si>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</si>
  <si>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</si>
  <si>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</si>
  <si>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</si>
  <si>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</si>
  <si>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</si>
  <si>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</si>
  <si>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</si>
  <si>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</si>
  <si>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</si>
  <si>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</si>
  <si>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</si>
  <si>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</si>
  <si>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</si>
  <si>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</si>
  <si>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</si>
  <si>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</si>
  <si>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</si>
  <si>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</si>
  <si>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</si>
  <si>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</si>
  <si>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</si>
  <si>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</si>
  <si>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</si>
  <si>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</si>
  <si>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</si>
  <si>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</si>
  <si>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</si>
  <si>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</si>
  <si>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</si>
  <si>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</si>
  <si>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</si>
  <si>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</si>
  <si>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</si>
  <si>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</si>
  <si>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</si>
  <si>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</si>
  <si>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</si>
  <si>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</si>
  <si>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</si>
  <si>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</si>
  <si>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</si>
  <si>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</si>
  <si>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</si>
  <si>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</si>
  <si>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</si>
  <si>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</si>
  <si>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</si>
  <si>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</si>
  <si>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</si>
  <si>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</si>
  <si>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</si>
  <si>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</si>
  <si>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</si>
  <si>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</si>
  <si>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</si>
  <si>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</si>
  <si>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</si>
  <si>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</si>
  <si>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</si>
  <si>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</si>
  <si>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</si>
  <si>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</si>
  <si>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</si>
  <si>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</si>
  <si>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</si>
  <si>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</si>
  <si>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</si>
  <si>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</si>
  <si>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</si>
  <si>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</si>
  <si>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</si>
  <si>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</si>
  <si>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</si>
  <si>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</si>
  <si>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</si>
  <si>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</si>
  <si>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</si>
  <si>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</si>
  <si>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</si>
  <si>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</si>
  <si>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</si>
  <si>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</si>
  <si>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</si>
  <si>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</si>
  <si>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</si>
  <si>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</si>
  <si>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</si>
  <si>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</si>
  <si>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</si>
  <si>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</si>
  <si>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</si>
  <si>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</si>
  <si>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</si>
  <si>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</si>
  <si>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</si>
  <si>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</si>
  <si>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</si>
  <si>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</si>
  <si>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</si>
  <si>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</si>
  <si>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</si>
  <si>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</si>
  <si>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</si>
  <si>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</si>
  <si>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</si>
  <si>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</si>
  <si>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</si>
  <si>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</si>
  <si>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</si>
  <si>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</si>
  <si>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</si>
  <si>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</si>
  <si>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</si>
  <si>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</si>
  <si>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</si>
  <si>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</si>
  <si>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</si>
  <si>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</si>
  <si>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</si>
  <si>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</si>
  <si>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</si>
  <si>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</si>
  <si>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</si>
  <si>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</si>
  <si>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</si>
  <si>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</si>
  <si>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</si>
  <si>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</si>
  <si>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</si>
  <si>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</si>
  <si>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</si>
  <si>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</si>
  <si>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</si>
  <si>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</si>
  <si>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</si>
  <si>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</si>
  <si>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</si>
  <si>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</si>
  <si>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</si>
  <si>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</si>
  <si>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</si>
  <si>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</si>
  <si>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</si>
  <si>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</si>
  <si>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</si>
  <si>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</si>
  <si>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</si>
  <si>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</si>
  <si>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</si>
  <si>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</si>
  <si>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</si>
  <si>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</si>
  <si>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</si>
  <si>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</si>
  <si>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</si>
  <si>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</si>
  <si>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</si>
  <si>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</si>
  <si>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</si>
  <si>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</si>
  <si>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</si>
  <si>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</si>
  <si>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</si>
  <si>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</si>
  <si>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</si>
  <si>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</si>
  <si>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</si>
  <si>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</si>
  <si>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</si>
  <si>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</si>
  <si>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</si>
  <si>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</si>
  <si>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</si>
  <si>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</si>
  <si>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</si>
  <si>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</si>
  <si>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</si>
  <si>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</si>
  <si>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</si>
  <si>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</si>
  <si>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</si>
  <si>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</si>
  <si>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</si>
  <si>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</si>
  <si>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</si>
  <si>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</si>
  <si>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</si>
  <si>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</si>
  <si>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</si>
  <si>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</si>
  <si>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</si>
  <si>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</si>
  <si>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</si>
  <si>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</si>
  <si>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</si>
  <si>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</si>
  <si>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</si>
  <si>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</si>
  <si>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</si>
  <si>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</si>
  <si>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</si>
  <si>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</si>
  <si>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</si>
  <si>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</si>
  <si>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</si>
  <si>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</si>
  <si>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</si>
  <si>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</si>
  <si>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</si>
  <si>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</si>
  <si>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</si>
  <si>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</si>
  <si>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</si>
  <si>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</si>
  <si>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</si>
  <si>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</si>
  <si>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</si>
  <si>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</si>
  <si>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</si>
  <si>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</si>
  <si>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</si>
  <si>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</si>
  <si>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</si>
  <si>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</si>
  <si>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</si>
  <si>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</si>
  <si>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</si>
  <si>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</si>
  <si>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</si>
  <si>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</si>
  <si>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</si>
  <si>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</si>
  <si>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</si>
  <si>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</si>
  <si>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</si>
  <si>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</si>
  <si>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</si>
  <si>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</si>
  <si>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</si>
  <si>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</si>
  <si>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</si>
  <si>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</si>
  <si>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</si>
  <si>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</si>
  <si>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</si>
  <si>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</si>
  <si>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</si>
  <si>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</si>
  <si>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</si>
  <si>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</si>
  <si>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</si>
  <si>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</si>
  <si>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</si>
  <si>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</si>
  <si>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</si>
  <si>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</si>
  <si>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</si>
  <si>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</si>
  <si>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</si>
  <si>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</si>
  <si>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</si>
  <si>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</si>
  <si>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</si>
  <si>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</si>
  <si>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</si>
  <si>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</si>
  <si>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</si>
  <si>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</si>
  <si>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</si>
  <si>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</si>
  <si>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</si>
  <si>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</si>
  <si>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</si>
  <si>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</si>
  <si>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</si>
  <si>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</si>
  <si>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</si>
  <si>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</si>
  <si>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</si>
  <si>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</si>
  <si>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</si>
  <si>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</si>
  <si>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</si>
  <si>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</si>
  <si>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</si>
  <si>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</si>
  <si>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</si>
  <si>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</si>
  <si>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</si>
  <si>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</si>
  <si>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</si>
  <si>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</si>
  <si>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</si>
  <si>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</si>
  <si>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</si>
  <si>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</si>
  <si>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</si>
  <si>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</si>
  <si>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</si>
  <si>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</si>
  <si>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</si>
  <si>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</si>
  <si>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</si>
  <si>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</si>
  <si>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</si>
  <si>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</si>
  <si>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</si>
  <si>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</si>
  <si>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</si>
  <si>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</si>
  <si>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</si>
  <si>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</si>
  <si>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</si>
  <si>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</si>
  <si>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</si>
  <si>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</si>
  <si>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</si>
  <si>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</si>
  <si>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</si>
  <si>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</si>
  <si>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</si>
  <si>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</si>
  <si>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</si>
  <si>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</si>
  <si>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</si>
  <si>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</si>
  <si>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</si>
  <si>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</si>
  <si>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</si>
  <si>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</si>
  <si>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</si>
  <si>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</si>
  <si>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</si>
  <si>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</si>
  <si>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</si>
  <si>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</si>
  <si>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</si>
  <si>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</si>
  <si>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</si>
  <si>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</si>
  <si>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</si>
  <si>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</si>
  <si>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</si>
  <si>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</si>
  <si>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</si>
  <si>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</si>
  <si>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</si>
  <si>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</si>
  <si>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</si>
  <si>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</si>
  <si>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</si>
  <si>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</si>
  <si>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</si>
  <si>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</si>
  <si>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</si>
  <si>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</si>
  <si>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</si>
  <si>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</si>
  <si>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</si>
  <si>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</si>
  <si>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</si>
  <si>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</si>
  <si>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</si>
  <si>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</si>
  <si>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</si>
  <si>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</si>
  <si>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</si>
  <si>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</si>
  <si>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</si>
  <si>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</si>
  <si>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</si>
  <si>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</si>
  <si>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</si>
  <si>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</si>
  <si>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</si>
  <si>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</si>
  <si>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</si>
  <si>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</si>
  <si>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</si>
  <si>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</si>
  <si>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</si>
  <si>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</si>
  <si>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</si>
  <si>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</si>
  <si>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</si>
  <si>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</si>
  <si>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</si>
  <si>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</si>
  <si>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</si>
  <si>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</si>
  <si>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</si>
  <si>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</si>
  <si>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</si>
  <si>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</si>
  <si>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</si>
  <si>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</si>
  <si>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</si>
  <si>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</si>
  <si>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</si>
  <si>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</si>
  <si>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</si>
  <si>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</si>
  <si>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</si>
  <si>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</si>
  <si>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</si>
  <si>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</si>
  <si>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</si>
  <si>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</si>
  <si>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</si>
  <si>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</si>
  <si>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</si>
  <si>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</si>
  <si>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</si>
  <si>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</si>
  <si>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</si>
  <si>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</si>
  <si>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</si>
  <si>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</si>
  <si>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</si>
  <si>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</si>
  <si>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</si>
  <si>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</si>
  <si>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</si>
  <si>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</si>
  <si>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</si>
  <si>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</si>
  <si>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</si>
  <si>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</si>
  <si>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</si>
  <si>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</si>
  <si>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</si>
  <si>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</si>
  <si>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</si>
  <si>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</si>
  <si>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</si>
  <si>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</si>
  <si>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</si>
  <si>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</si>
  <si>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</si>
  <si>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</si>
  <si>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</si>
  <si>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</si>
  <si>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</si>
  <si>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</si>
  <si>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</si>
  <si>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</si>
  <si>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</si>
  <si>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</si>
  <si>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</si>
  <si>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</si>
  <si>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</si>
  <si>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</si>
  <si>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</si>
  <si>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</si>
  <si>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</si>
  <si>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</si>
  <si>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</si>
  <si>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</si>
  <si>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</si>
  <si>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</si>
  <si>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</si>
  <si>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</si>
  <si>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</si>
  <si>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</si>
  <si>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</si>
  <si>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</si>
  <si>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</si>
  <si>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</si>
  <si>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</si>
  <si>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</si>
  <si>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</si>
  <si>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</si>
  <si>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</si>
  <si>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</si>
  <si>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</si>
  <si>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</si>
  <si>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</si>
  <si>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</si>
  <si>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</si>
  <si>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</si>
  <si>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</si>
  <si>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</si>
  <si>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</si>
  <si>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</si>
  <si>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</si>
  <si>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</si>
  <si>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</si>
  <si>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</si>
  <si>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</si>
  <si>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</si>
  <si>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</si>
  <si>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</si>
  <si>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</si>
  <si>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</si>
  <si>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</si>
  <si>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</si>
  <si>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</si>
  <si>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</si>
  <si>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</si>
  <si>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</si>
  <si>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</si>
  <si>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</si>
  <si>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</si>
  <si>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</si>
  <si>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</si>
  <si>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</si>
  <si>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</si>
  <si>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</si>
  <si>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</si>
  <si>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</si>
  <si>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</si>
  <si>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</si>
  <si>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</si>
  <si>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</si>
  <si>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</si>
  <si>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</si>
  <si>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</si>
  <si>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</si>
  <si>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</si>
  <si>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</si>
  <si>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</si>
  <si>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</si>
  <si>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</si>
  <si>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</si>
  <si>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</si>
  <si>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</si>
  <si>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</si>
  <si>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</si>
  <si>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</si>
  <si>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</si>
  <si>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</si>
  <si>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</si>
  <si>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</si>
  <si>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</si>
  <si>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</si>
  <si>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</si>
  <si>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</si>
  <si>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</si>
  <si>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</si>
  <si>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</si>
  <si>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</si>
  <si>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</si>
  <si>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</si>
  <si>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</si>
  <si>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</si>
  <si>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</si>
  <si>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</si>
  <si>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</si>
  <si>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</si>
  <si>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</si>
  <si>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</si>
  <si>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</si>
  <si>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</si>
  <si>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</si>
  <si>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</si>
  <si>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</si>
  <si>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</si>
  <si>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</si>
  <si>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</si>
  <si>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</si>
  <si>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</si>
  <si>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</si>
  <si>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</si>
  <si>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</si>
  <si>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</si>
  <si>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</si>
  <si>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</si>
  <si>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</si>
  <si>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</si>
  <si>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</si>
  <si>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</si>
  <si>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</si>
  <si>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</si>
  <si>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</si>
  <si>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</si>
  <si>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</si>
  <si>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</si>
  <si>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</si>
  <si>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</si>
  <si>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</si>
  <si>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</si>
  <si>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</si>
  <si>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</si>
  <si>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</si>
  <si>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</si>
  <si>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</si>
  <si>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</si>
  <si>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</si>
  <si>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</si>
  <si>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</si>
  <si>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</si>
  <si>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</si>
  <si>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</si>
  <si>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</si>
  <si>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</si>
  <si>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</si>
  <si>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</si>
  <si>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</si>
  <si>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</si>
  <si>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</si>
  <si>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</si>
  <si>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</si>
  <si>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</si>
  <si>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</si>
  <si>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</si>
  <si>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</si>
  <si>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</si>
  <si>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</si>
  <si>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</si>
  <si>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</si>
  <si>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</si>
  <si>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</si>
  <si>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</si>
  <si>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</si>
  <si>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</si>
  <si>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</si>
  <si>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</si>
  <si>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</si>
  <si>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</si>
  <si>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</si>
  <si>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</si>
  <si>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</si>
  <si>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</si>
  <si>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</si>
  <si>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</si>
  <si>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</si>
  <si>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</si>
  <si>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</si>
  <si>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</si>
  <si>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</si>
  <si>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</si>
  <si>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</si>
  <si>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</si>
  <si>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</si>
  <si>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</si>
  <si>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</si>
  <si>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</si>
  <si>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</si>
  <si>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</si>
  <si>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</si>
  <si>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</si>
  <si>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</si>
  <si>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</si>
  <si>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</si>
  <si>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</si>
  <si>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</si>
  <si>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</si>
  <si>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</si>
  <si>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</si>
  <si>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</si>
  <si>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</si>
  <si>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</si>
  <si>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</si>
  <si>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</si>
  <si>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</si>
  <si>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</si>
  <si>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</si>
  <si>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</si>
  <si>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</si>
  <si>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</si>
  <si>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</si>
  <si>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</si>
  <si>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</si>
  <si>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</si>
  <si>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</si>
  <si>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</si>
  <si>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</si>
  <si>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</si>
  <si>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</si>
  <si>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</si>
  <si>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</si>
  <si>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</si>
  <si>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</si>
  <si>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</si>
  <si>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</si>
  <si>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</si>
  <si>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</si>
  <si>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</si>
  <si>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</si>
  <si>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</si>
  <si>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</si>
  <si>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</si>
  <si>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</si>
  <si>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</si>
  <si>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</si>
  <si>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</si>
  <si>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</si>
  <si>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</si>
  <si>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</si>
  <si>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</si>
  <si>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</si>
  <si>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</si>
  <si>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</si>
  <si>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</si>
  <si>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</si>
  <si>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</si>
  <si>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</si>
  <si>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</si>
  <si>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</si>
  <si>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</si>
  <si>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</si>
  <si>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</si>
  <si>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</si>
  <si>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</si>
  <si>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</si>
  <si>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</si>
  <si>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</si>
  <si>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</si>
  <si>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</si>
  <si>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</si>
  <si>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</si>
  <si>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</si>
  <si>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</si>
  <si>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</si>
  <si>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</si>
  <si>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</si>
  <si>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</si>
  <si>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</si>
  <si>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</si>
  <si>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</si>
  <si>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</si>
  <si>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</si>
  <si>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</si>
  <si>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</si>
  <si>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</si>
  <si>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</si>
  <si>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</si>
  <si>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</si>
  <si>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</si>
  <si>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</si>
  <si>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</si>
  <si>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</si>
  <si>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</si>
  <si>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</si>
  <si>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</si>
  <si>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</si>
  <si>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</si>
  <si>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</si>
  <si>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</si>
  <si>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</si>
  <si>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</si>
  <si>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</si>
  <si>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</si>
  <si>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</si>
  <si>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</si>
  <si>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</si>
  <si>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</si>
  <si>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</si>
  <si>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</si>
  <si>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</si>
  <si>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</si>
  <si>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</si>
  <si>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</si>
  <si>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</si>
  <si>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</si>
  <si>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</si>
  <si>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</si>
  <si>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</si>
  <si>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</si>
  <si>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</si>
  <si>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</si>
  <si>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</si>
  <si>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</si>
  <si>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</si>
  <si>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</si>
  <si>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</si>
  <si>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</si>
  <si>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</si>
  <si>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</si>
  <si>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</si>
  <si>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</si>
  <si>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</si>
  <si>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</si>
  <si>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</si>
  <si>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</si>
  <si>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</si>
  <si>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</si>
  <si>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</si>
  <si>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</si>
  <si>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</si>
  <si>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</si>
  <si>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</si>
  <si>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</si>
  <si>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</si>
  <si>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</si>
  <si>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</si>
  <si>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</si>
  <si>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</si>
  <si>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</si>
  <si>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</si>
  <si>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</si>
  <si>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</si>
  <si>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</si>
  <si>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</si>
  <si>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</si>
  <si>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</si>
  <si>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</si>
  <si>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</si>
  <si>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</si>
  <si>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</si>
  <si>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</si>
  <si>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</si>
  <si>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</si>
  <si>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</si>
  <si>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</si>
  <si>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</si>
  <si>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</si>
  <si>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</si>
  <si>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</si>
  <si>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</si>
  <si>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</si>
  <si>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</si>
  <si>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</si>
  <si>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</si>
  <si>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</si>
  <si>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</si>
  <si>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</si>
  <si>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</si>
  <si>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</si>
  <si>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</si>
  <si>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</si>
  <si>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</si>
  <si>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</si>
  <si>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</si>
  <si>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</si>
  <si>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</si>
  <si>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</si>
  <si>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</si>
  <si>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</si>
  <si>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</si>
  <si>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</si>
  <si>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</si>
  <si>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</si>
  <si>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</si>
  <si>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</si>
  <si>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</si>
  <si>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</si>
  <si>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</si>
  <si>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</si>
  <si>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</si>
  <si>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</si>
  <si>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</si>
  <si>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</si>
  <si>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</si>
  <si>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</si>
  <si>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</si>
  <si>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</si>
  <si>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</si>
  <si>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</si>
  <si>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</si>
  <si>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</si>
  <si>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</si>
  <si>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</si>
  <si>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</si>
  <si>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</si>
  <si>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</si>
  <si>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</si>
  <si>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</si>
  <si>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</si>
  <si>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</si>
  <si>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</si>
  <si>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</si>
  <si>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</si>
  <si>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</si>
  <si>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</si>
  <si>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</si>
  <si>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</si>
  <si>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</si>
  <si>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</si>
  <si>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</si>
  <si>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</si>
  <si>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</si>
  <si>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</si>
  <si>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</si>
  <si>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</si>
  <si>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</si>
  <si>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</si>
  <si>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</si>
  <si>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</si>
  <si>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</si>
  <si>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</si>
  <si>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</si>
  <si>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</si>
  <si>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</si>
  <si>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</si>
  <si>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</si>
  <si>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</si>
  <si>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</si>
  <si>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</si>
  <si>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</si>
  <si>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</si>
  <si>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</si>
  <si>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</si>
  <si>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</si>
  <si>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</si>
  <si>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</si>
  <si>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</si>
  <si>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</si>
  <si>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</si>
  <si>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</si>
  <si>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</si>
  <si>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</si>
  <si>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</si>
  <si>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</si>
  <si>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</si>
  <si>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</si>
  <si>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</si>
  <si>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</si>
  <si>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</si>
  <si>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</si>
  <si>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</si>
  <si>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</si>
  <si>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</si>
  <si>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</si>
  <si>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</si>
  <si>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</si>
  <si>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</si>
  <si>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</si>
  <si>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</si>
  <si>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</si>
  <si>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</si>
  <si>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</si>
  <si>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</si>
  <si>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</si>
  <si>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</si>
  <si>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</si>
  <si>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</si>
  <si>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</si>
  <si>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</si>
  <si>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</si>
  <si>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</si>
  <si>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</si>
  <si>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</si>
  <si>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</si>
  <si>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</si>
  <si>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</si>
  <si>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</si>
  <si>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</si>
  <si>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</si>
  <si>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</si>
  <si>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</si>
  <si>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</si>
  <si>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</si>
  <si>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</si>
  <si>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</si>
  <si>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</si>
  <si>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</si>
  <si>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</si>
  <si>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</si>
  <si>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</si>
  <si>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</si>
  <si>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</si>
  <si>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</si>
  <si>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</si>
  <si>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</si>
  <si>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</si>
  <si>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</si>
  <si>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</si>
  <si>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</si>
  <si>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</si>
  <si>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</si>
  <si>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</si>
  <si>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</si>
  <si>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</si>
  <si>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</si>
  <si>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</si>
  <si>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</si>
  <si>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</si>
  <si>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</si>
  <si>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</si>
  <si>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</si>
  <si>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</si>
  <si>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</si>
  <si>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</si>
  <si>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</si>
  <si>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</si>
  <si>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</si>
  <si>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</si>
  <si>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</si>
  <si>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</si>
  <si>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</si>
  <si>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</si>
  <si>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</si>
  <si>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</si>
  <si>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</si>
  <si>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</si>
  <si>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</si>
  <si>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</si>
  <si>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</si>
  <si>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</si>
  <si>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</si>
  <si>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</si>
  <si>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</si>
  <si>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</si>
  <si>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</si>
  <si>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</si>
  <si>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</si>
  <si>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</si>
  <si>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</si>
  <si>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</si>
  <si>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</si>
  <si>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</si>
  <si>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</si>
  <si>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</si>
  <si>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</si>
  <si>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</si>
  <si>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</si>
  <si>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</si>
  <si>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</si>
  <si>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</si>
  <si>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</si>
  <si>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</si>
  <si>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</si>
  <si>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</si>
  <si>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</si>
  <si>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</si>
  <si>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</si>
  <si>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</si>
  <si>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</si>
  <si>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</si>
  <si>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</si>
  <si>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</si>
  <si>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</si>
  <si>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</si>
  <si>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</si>
  <si>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</si>
  <si>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</si>
  <si>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</si>
  <si>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</si>
  <si>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</si>
  <si>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</si>
  <si>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</si>
  <si>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</si>
  <si>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</si>
  <si>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</si>
  <si>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</si>
  <si>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</si>
  <si>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</si>
  <si>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</si>
  <si>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</si>
  <si>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</si>
  <si>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</si>
  <si>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</si>
  <si>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</si>
  <si>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</si>
  <si>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</si>
  <si>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</si>
  <si>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</si>
  <si>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</si>
  <si>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</si>
  <si>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</si>
  <si>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</si>
  <si>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</si>
  <si>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</si>
  <si>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</si>
  <si>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</si>
  <si>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</si>
  <si>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</si>
  <si>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</si>
  <si>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</si>
  <si>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</si>
  <si>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</si>
  <si>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</si>
  <si>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</si>
  <si>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</si>
  <si>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</si>
  <si>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</si>
  <si>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</si>
  <si>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</si>
  <si>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</si>
  <si>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</si>
  <si>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</si>
  <si>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</si>
  <si>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</si>
  <si>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</si>
  <si>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</si>
  <si>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</si>
  <si>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</si>
  <si>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</si>
  <si>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</si>
  <si>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</si>
  <si>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</si>
  <si>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</si>
  <si>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</si>
  <si>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</si>
  <si>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</si>
  <si>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</si>
  <si>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</si>
  <si>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</si>
  <si>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</si>
  <si>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</si>
  <si>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</si>
  <si>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</si>
  <si>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</si>
  <si>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</si>
  <si>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</si>
  <si>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</si>
  <si>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</si>
  <si>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</si>
  <si>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</si>
  <si>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</si>
  <si>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</si>
  <si>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</si>
  <si>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</si>
  <si>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</si>
  <si>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</si>
  <si>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</si>
  <si>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</si>
  <si>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</si>
  <si>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</si>
  <si>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</si>
  <si>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</si>
  <si>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</si>
  <si>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</si>
  <si>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</si>
  <si>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</si>
  <si>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</si>
  <si>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</si>
  <si>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</si>
  <si>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</si>
  <si>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</si>
  <si>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</si>
  <si>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</si>
  <si>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</si>
  <si>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</si>
  <si>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</si>
  <si>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</si>
  <si>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</si>
  <si>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</si>
  <si>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</si>
  <si>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</si>
  <si>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</si>
  <si>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</si>
  <si>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</si>
  <si>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</si>
  <si>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</si>
  <si>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</si>
  <si>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</si>
  <si>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</si>
  <si>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</si>
  <si>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</si>
  <si>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</si>
  <si>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</si>
  <si>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</si>
  <si>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</si>
  <si>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</si>
  <si>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</si>
  <si>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</si>
  <si>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</si>
  <si>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</si>
  <si>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</si>
  <si>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</si>
  <si>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</si>
  <si>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</si>
  <si>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</si>
  <si>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</si>
  <si>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</si>
  <si>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</si>
  <si>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</si>
  <si>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</si>
  <si>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</si>
  <si>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</si>
  <si>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</si>
  <si>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</si>
  <si>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</si>
  <si>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</si>
  <si>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</si>
  <si>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</si>
  <si>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</si>
  <si>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</si>
  <si>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</si>
  <si>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</si>
  <si>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</si>
  <si>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</si>
  <si>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</si>
  <si>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</si>
  <si>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</si>
  <si>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</si>
  <si>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</si>
  <si>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</si>
  <si>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</si>
  <si>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</si>
  <si>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</si>
  <si>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</si>
  <si>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</si>
  <si>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</si>
  <si>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</si>
  <si>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</si>
  <si>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</si>
  <si>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</si>
  <si>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</si>
  <si>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</si>
  <si>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</si>
  <si>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</si>
  <si>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</si>
  <si>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</si>
  <si>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</si>
  <si>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</si>
  <si>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</si>
  <si>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</si>
  <si>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</si>
  <si>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</si>
  <si>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</si>
  <si>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</si>
  <si>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</si>
  <si>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</si>
  <si>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</si>
  <si>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</si>
  <si>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</si>
  <si>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</si>
  <si>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</si>
  <si>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</si>
  <si>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</si>
  <si>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</si>
  <si>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</si>
  <si>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</si>
  <si>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</si>
  <si>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</si>
  <si>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</si>
  <si>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</si>
  <si>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</si>
  <si>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</si>
  <si>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</si>
  <si>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</si>
  <si>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</si>
  <si>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</si>
  <si>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</si>
  <si>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</si>
  <si>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</si>
  <si>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</si>
  <si>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</si>
  <si>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</si>
  <si>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</si>
  <si>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</si>
  <si>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</si>
  <si>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</si>
  <si>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</si>
  <si>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</si>
  <si>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</si>
  <si>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</si>
  <si>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</si>
  <si>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</si>
  <si>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</si>
  <si>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</si>
  <si>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</si>
  <si>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</si>
  <si>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</si>
  <si>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</si>
  <si>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</si>
  <si>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</si>
  <si>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</si>
  <si>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</si>
  <si>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</si>
  <si>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</si>
  <si>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</si>
  <si>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</si>
  <si>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</si>
  <si>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</si>
  <si>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</si>
  <si>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</si>
  <si>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</si>
  <si>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</si>
  <si>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</si>
  <si>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</si>
  <si>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</si>
  <si>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</si>
  <si>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</si>
  <si>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</si>
  <si>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</si>
  <si>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</si>
  <si>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</si>
  <si>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</si>
  <si>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</si>
  <si>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</si>
  <si>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</si>
  <si>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</si>
  <si>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</si>
  <si>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</si>
  <si>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</si>
  <si>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</si>
  <si>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</si>
  <si>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</si>
  <si>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</si>
  <si>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</si>
  <si>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</si>
  <si>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</si>
  <si>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</si>
  <si>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</si>
  <si>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</si>
  <si>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</si>
  <si>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</si>
  <si>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</si>
  <si>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</si>
  <si>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</si>
  <si>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</si>
  <si>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</si>
  <si>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</si>
  <si>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</si>
  <si>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</si>
  <si>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</si>
  <si>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</si>
  <si>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</si>
  <si>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</si>
  <si>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</si>
  <si>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</si>
  <si>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</si>
  <si>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</si>
  <si>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</si>
  <si>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</si>
  <si>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</si>
  <si>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</si>
  <si>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</si>
  <si>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</si>
  <si>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</si>
  <si>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</si>
  <si>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</si>
  <si>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</si>
  <si>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</si>
  <si>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</si>
  <si>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</si>
  <si>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</si>
  <si>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</si>
  <si>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</si>
  <si>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</si>
  <si>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</si>
  <si>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</si>
  <si>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</si>
  <si>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</si>
  <si>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</si>
  <si>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</si>
  <si>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</si>
  <si>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</si>
  <si>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</si>
  <si>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</si>
  <si>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</si>
  <si>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</si>
  <si>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</si>
  <si>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</si>
  <si>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</si>
  <si>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</si>
  <si>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</si>
  <si>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</si>
  <si>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</si>
  <si>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</si>
  <si>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</si>
  <si>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</si>
  <si>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</si>
  <si>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</si>
  <si>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</si>
  <si>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</si>
  <si>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</si>
  <si>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</si>
  <si>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</si>
  <si>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</si>
  <si>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</si>
  <si>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</si>
  <si>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</si>
  <si>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</si>
  <si>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</si>
  <si>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</si>
  <si>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</si>
  <si>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</si>
  <si>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</si>
  <si>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</si>
  <si>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</si>
  <si>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</si>
  <si>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</si>
  <si>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</si>
  <si>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</si>
  <si>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</si>
  <si>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</si>
  <si>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</si>
  <si>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</si>
  <si>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</si>
  <si>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</si>
  <si>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</si>
  <si>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</si>
  <si>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</si>
  <si>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</si>
  <si>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</si>
  <si>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</si>
  <si>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</si>
  <si>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</si>
  <si>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</si>
  <si>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</si>
  <si>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</si>
  <si>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</si>
  <si>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</si>
  <si>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</si>
  <si>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</si>
  <si>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</si>
  <si>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</si>
  <si>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</si>
  <si>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</si>
  <si>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</si>
  <si>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</si>
  <si>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</si>
  <si>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</si>
  <si>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</si>
  <si>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</si>
  <si>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</si>
  <si>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</si>
  <si>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</si>
  <si>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</si>
  <si>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</si>
  <si>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</si>
  <si>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</si>
  <si>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</si>
  <si>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</si>
  <si>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</si>
  <si>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</si>
  <si>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</si>
  <si>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</si>
  <si>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</si>
  <si>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</si>
  <si>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</si>
  <si>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</si>
  <si>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</si>
  <si>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</si>
  <si>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</si>
  <si>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</si>
  <si>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</si>
  <si>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</si>
  <si>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</si>
  <si>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</si>
  <si>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</si>
  <si>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</si>
  <si>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</si>
  <si>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</si>
  <si>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</si>
  <si>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</si>
  <si>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</si>
  <si>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</si>
  <si>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</si>
  <si>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</si>
  <si>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</si>
  <si>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</si>
  <si>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</si>
  <si>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</si>
  <si>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</si>
  <si>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</si>
  <si>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</si>
  <si>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</si>
  <si>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</si>
  <si>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</si>
  <si>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</si>
  <si>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</si>
  <si>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</si>
  <si>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</si>
  <si>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</si>
  <si>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</si>
  <si>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</si>
  <si>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</si>
  <si>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</si>
  <si>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</si>
  <si>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</si>
  <si>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</si>
  <si>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</si>
  <si>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</si>
  <si>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</si>
  <si>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</si>
  <si>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</si>
  <si>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</si>
  <si>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</si>
  <si>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</si>
  <si>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</si>
  <si>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</si>
  <si>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</si>
  <si>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</si>
  <si>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</si>
  <si>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</si>
  <si>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</si>
  <si>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</si>
  <si>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</si>
  <si>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</si>
  <si>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</si>
  <si>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</si>
  <si>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</si>
  <si>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</si>
  <si>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</si>
  <si>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</si>
  <si>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</si>
  <si>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</si>
  <si>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</si>
  <si>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</si>
  <si>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</si>
  <si>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</si>
  <si>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</si>
  <si>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</si>
  <si>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</si>
  <si>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</si>
  <si>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</si>
  <si>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</si>
  <si>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</si>
  <si>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</si>
  <si>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</si>
  <si>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</si>
  <si>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</si>
  <si>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</si>
  <si>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</si>
  <si>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</si>
  <si>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</si>
  <si>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</si>
  <si>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</si>
  <si>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</si>
  <si>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</si>
  <si>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</si>
  <si>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</si>
  <si>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</si>
  <si>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</si>
  <si>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</si>
  <si>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</si>
  <si>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</si>
  <si>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</si>
  <si>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</si>
  <si>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</si>
  <si>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</si>
  <si>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</si>
  <si>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</si>
  <si>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</si>
  <si>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</si>
  <si>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</si>
  <si>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</si>
  <si>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</si>
  <si>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</si>
  <si>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</si>
  <si>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</si>
  <si>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</si>
  <si>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</si>
  <si>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</si>
  <si>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</si>
  <si>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</si>
  <si>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</si>
  <si>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</si>
  <si>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</si>
  <si>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</si>
  <si>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</si>
  <si>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</si>
  <si>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</si>
  <si>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</si>
  <si>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</si>
  <si>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</si>
  <si>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</si>
  <si>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</si>
  <si>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</si>
  <si>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</si>
  <si>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</si>
  <si>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</si>
  <si>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</si>
  <si>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</si>
  <si>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</si>
  <si>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</si>
  <si>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</si>
  <si>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</si>
  <si>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</si>
  <si>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</si>
  <si>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</si>
  <si>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</si>
  <si>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</si>
  <si>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</si>
  <si>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</si>
  <si>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</si>
  <si>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</si>
  <si>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</si>
  <si>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</si>
  <si>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</si>
  <si>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</si>
  <si>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</si>
  <si>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</si>
  <si>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</si>
  <si>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</si>
  <si>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</si>
  <si>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</si>
  <si>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</si>
  <si>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</si>
  <si>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</si>
  <si>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</si>
  <si>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</si>
  <si>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</si>
  <si>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</si>
  <si>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</si>
  <si>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</si>
  <si>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</si>
  <si>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</si>
  <si>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</si>
  <si>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</si>
  <si>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</si>
  <si>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</si>
  <si>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</si>
  <si>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</si>
  <si>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</si>
  <si>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</si>
  <si>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</si>
  <si>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</si>
  <si>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</si>
  <si>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</si>
  <si>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</si>
  <si>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</si>
  <si>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</si>
  <si>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</si>
  <si>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</si>
  <si>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</si>
  <si>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</si>
  <si>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</si>
  <si>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</si>
  <si>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</si>
  <si>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</si>
  <si>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</si>
  <si>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</si>
  <si>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</si>
  <si>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</si>
  <si>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</si>
  <si>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</si>
  <si>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</si>
  <si>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</si>
  <si>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</si>
  <si>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</si>
  <si>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</si>
  <si>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</si>
  <si>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</si>
  <si>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</si>
  <si>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</si>
  <si>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</si>
  <si>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</si>
  <si>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</si>
  <si>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</si>
  <si>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</si>
  <si>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</si>
  <si>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</si>
  <si>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</si>
  <si>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</si>
  <si>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</si>
  <si>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</si>
  <si>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</si>
  <si>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</si>
  <si>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</si>
  <si>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</si>
  <si>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</si>
  <si>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</si>
  <si>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</si>
  <si>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</si>
  <si>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</si>
  <si>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</si>
  <si>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</si>
  <si>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</si>
  <si>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</si>
  <si>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</si>
  <si>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</si>
  <si>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</si>
  <si>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</si>
  <si>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</si>
  <si>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</si>
  <si>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</si>
  <si>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</si>
  <si>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</si>
  <si>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</si>
  <si>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</si>
  <si>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</si>
  <si>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</si>
  <si>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</si>
  <si>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</si>
  <si>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</si>
  <si>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</si>
  <si>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</si>
  <si>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</si>
  <si>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</si>
  <si>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</si>
  <si>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</si>
  <si>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</si>
  <si>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</si>
  <si>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</si>
  <si>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</si>
  <si>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</si>
  <si>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</si>
  <si>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</si>
  <si>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</si>
  <si>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</si>
  <si>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</si>
  <si>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</si>
  <si>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</si>
  <si>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</si>
  <si>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</si>
  <si>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</si>
  <si>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</si>
  <si>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</si>
  <si>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</si>
  <si>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</si>
  <si>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</si>
  <si>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</si>
  <si>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</si>
  <si>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</si>
  <si>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</si>
  <si>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</si>
  <si>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</si>
  <si>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</si>
  <si>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</si>
  <si>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</si>
  <si>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</si>
  <si>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</si>
  <si>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</si>
  <si>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</si>
  <si>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</si>
  <si>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</si>
  <si>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</si>
  <si>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</si>
  <si>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</si>
  <si>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</si>
  <si>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</si>
  <si>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</si>
  <si>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</si>
  <si>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</si>
  <si>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</si>
  <si>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</si>
  <si>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</si>
  <si>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</si>
  <si>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</si>
  <si>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</si>
  <si>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</si>
  <si>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</si>
  <si>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</si>
  <si>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</si>
  <si>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</si>
  <si>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</si>
  <si>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</si>
  <si>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</si>
  <si>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</si>
  <si>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</si>
  <si>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</si>
  <si>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</si>
  <si>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</si>
  <si>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</si>
  <si>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</si>
  <si>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</si>
  <si>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</si>
  <si>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</si>
  <si>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</si>
  <si>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</si>
  <si>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</si>
  <si>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</si>
  <si>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</si>
  <si>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</si>
  <si>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</si>
  <si>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</si>
  <si>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</si>
  <si>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</si>
  <si>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</si>
  <si>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</si>
  <si>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</si>
  <si>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</si>
  <si>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</si>
  <si>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</si>
  <si>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</si>
  <si>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</si>
  <si>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</si>
  <si>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</si>
  <si>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</si>
  <si>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</si>
  <si>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</si>
  <si>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</si>
  <si>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</si>
  <si>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</si>
  <si>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</si>
  <si>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</si>
  <si>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</si>
  <si>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</si>
  <si>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</si>
  <si>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</si>
  <si>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</si>
  <si>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</si>
  <si>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</si>
  <si>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</si>
  <si>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</si>
  <si>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</si>
  <si>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</si>
  <si>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</si>
  <si>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</si>
  <si>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</si>
  <si>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</si>
  <si>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</si>
  <si>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</si>
  <si>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</si>
  <si>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</si>
  <si>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</si>
  <si>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</si>
  <si>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</si>
  <si>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</si>
  <si>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</si>
  <si>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</si>
  <si>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</si>
  <si>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</si>
  <si>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</si>
  <si>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</si>
  <si>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</si>
  <si>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</si>
  <si>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</si>
  <si>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</si>
  <si>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</si>
  <si>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</si>
  <si>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</si>
  <si>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</si>
  <si>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</si>
  <si>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</si>
  <si>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</si>
  <si>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</si>
  <si>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</si>
  <si>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</si>
  <si>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</si>
  <si>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</si>
  <si>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</si>
  <si>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</si>
  <si>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</si>
  <si>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</si>
  <si>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</si>
  <si>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</si>
  <si>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</si>
  <si>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</si>
  <si>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</si>
  <si>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</si>
  <si>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</si>
  <si>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</si>
  <si>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</si>
  <si>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</si>
  <si>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</si>
  <si>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</si>
  <si>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</si>
  <si>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</si>
  <si>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</si>
  <si>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</si>
  <si>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</si>
  <si>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</si>
  <si>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</si>
  <si>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</si>
  <si>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</si>
  <si>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</si>
  <si>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</si>
  <si>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</si>
  <si>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</si>
  <si>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</si>
  <si>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</si>
  <si>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</si>
  <si>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</si>
  <si>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</si>
  <si>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</si>
  <si>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</si>
  <si>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</si>
  <si>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</si>
  <si>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</si>
  <si>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</si>
  <si>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</si>
  <si>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</si>
  <si>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</si>
  <si>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</si>
  <si>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</si>
  <si>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</si>
  <si>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</si>
  <si>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</si>
  <si>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</si>
  <si>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</si>
  <si>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</si>
  <si>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</si>
  <si>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</si>
  <si>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</si>
  <si>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</si>
  <si>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</si>
  <si>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</si>
  <si>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</si>
  <si>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</si>
  <si>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</si>
  <si>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</si>
  <si>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</si>
  <si>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</si>
  <si>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</si>
  <si>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</si>
  <si>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</si>
  <si>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</si>
  <si>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</si>
  <si>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</si>
  <si>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</si>
  <si>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</si>
  <si>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</si>
  <si>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</si>
  <si>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</si>
  <si>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</si>
  <si>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</si>
  <si>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</si>
  <si>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</si>
  <si>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</si>
  <si>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</si>
  <si>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</si>
  <si>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</si>
  <si>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</si>
  <si>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</si>
  <si>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</si>
  <si>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</si>
  <si>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</si>
  <si>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</si>
  <si>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</si>
  <si>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</si>
  <si>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</si>
  <si>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</si>
  <si>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</si>
  <si>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</si>
  <si>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</si>
  <si>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</si>
  <si>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</si>
  <si>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</si>
  <si>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</si>
  <si>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</si>
  <si>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</si>
  <si>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</si>
  <si>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</si>
  <si>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</si>
  <si>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</si>
  <si>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</si>
  <si>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</si>
  <si>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</si>
  <si>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</si>
  <si>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</si>
  <si>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</si>
  <si>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</si>
  <si>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</si>
  <si>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</si>
  <si>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</si>
  <si>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</si>
  <si>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</si>
  <si>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</si>
  <si>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</si>
  <si>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</si>
  <si>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</si>
  <si>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</si>
  <si>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</si>
  <si>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</si>
  <si>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</si>
  <si>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</si>
  <si>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</si>
  <si>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</si>
  <si>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</si>
  <si>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</si>
  <si>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</si>
  <si>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</si>
  <si>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</si>
  <si>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</si>
  <si>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</si>
  <si>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</si>
  <si>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</si>
  <si>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</si>
  <si>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</si>
  <si>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</si>
  <si>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</si>
  <si>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</si>
  <si>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</si>
  <si>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</si>
  <si>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</si>
  <si>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</si>
  <si>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</si>
  <si>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</si>
  <si>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</si>
  <si>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</si>
  <si>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</si>
  <si>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</si>
  <si>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</si>
  <si>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</si>
  <si>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</si>
  <si>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</si>
  <si>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</si>
  <si>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</si>
  <si>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</si>
  <si>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</si>
  <si>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</si>
  <si>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</si>
  <si>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</si>
  <si>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</si>
  <si>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</si>
  <si>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</si>
  <si>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</si>
  <si>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</si>
  <si>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</si>
  <si>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</si>
  <si>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</si>
  <si>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</si>
  <si>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</si>
  <si>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</si>
  <si>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</si>
  <si>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</si>
  <si>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</si>
  <si>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</si>
  <si>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</si>
  <si>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</si>
  <si>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</si>
  <si>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</si>
  <si>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</si>
  <si>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</si>
  <si>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</si>
  <si>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</si>
  <si>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</si>
  <si>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</si>
  <si>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</si>
  <si>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</si>
  <si>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</si>
  <si>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</si>
  <si>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</si>
  <si>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</si>
  <si>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</si>
  <si>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</si>
  <si>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</si>
  <si>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</si>
  <si>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</si>
  <si>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</si>
  <si>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</si>
  <si>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</si>
  <si>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</si>
  <si>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</si>
  <si>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</si>
  <si>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</si>
  <si>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</si>
  <si>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</si>
  <si>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</si>
  <si>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</si>
  <si>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</si>
  <si>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</si>
  <si>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</si>
  <si>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</si>
  <si>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</si>
  <si>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</si>
  <si>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</si>
  <si>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</si>
  <si>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</si>
  <si>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</si>
  <si>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</si>
  <si>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</si>
  <si>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</si>
  <si>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</si>
  <si>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</si>
  <si>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</si>
  <si>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</si>
  <si>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</si>
  <si>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</si>
  <si>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</si>
  <si>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</si>
  <si>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</si>
  <si>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</si>
  <si>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</si>
  <si>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</si>
  <si>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</si>
  <si>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</si>
  <si>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</si>
  <si>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</si>
  <si>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</si>
  <si>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</si>
  <si>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</si>
  <si>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</si>
  <si>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</si>
  <si>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</si>
  <si>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</si>
  <si>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</si>
  <si>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</si>
  <si>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</si>
  <si>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</si>
  <si>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</si>
  <si>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</si>
  <si>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</si>
  <si>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</si>
  <si>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</si>
  <si>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</si>
  <si>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</si>
  <si>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</si>
  <si>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</si>
  <si>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</si>
  <si>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</si>
  <si>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</si>
  <si>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</si>
  <si>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</si>
  <si>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</si>
  <si>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</si>
  <si>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</si>
  <si>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</si>
  <si>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</si>
  <si>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</si>
  <si>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</si>
  <si>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</si>
  <si>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</si>
  <si>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</si>
  <si>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</si>
  <si>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</si>
  <si>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</si>
  <si>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</si>
  <si>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</si>
  <si>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</si>
  <si>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</si>
  <si>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</si>
  <si>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</si>
  <si>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</si>
  <si>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</si>
  <si>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</si>
  <si>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</si>
  <si>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</si>
  <si>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</si>
  <si>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</si>
  <si>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</si>
  <si>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</si>
  <si>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</si>
  <si>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</si>
  <si>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</si>
  <si>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</si>
  <si>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</si>
  <si>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</si>
  <si>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</si>
  <si>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</si>
  <si>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</si>
  <si>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</si>
  <si>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</si>
  <si>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</si>
  <si>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</si>
  <si>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</si>
  <si>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</si>
  <si>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</si>
  <si>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</si>
  <si>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</si>
  <si>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</si>
  <si>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</si>
  <si>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</si>
  <si>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</si>
  <si>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</si>
  <si>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</si>
  <si>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</si>
  <si>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</si>
  <si>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</si>
  <si>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</si>
  <si>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</si>
  <si>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</si>
  <si>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</si>
  <si>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</si>
  <si>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</si>
  <si>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</si>
  <si>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</si>
  <si>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</si>
  <si>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</si>
  <si>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</si>
  <si>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</si>
  <si>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</si>
  <si>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</si>
  <si>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</si>
  <si>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</si>
  <si>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</si>
  <si>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</si>
  <si>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</si>
  <si>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</si>
  <si>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</si>
  <si>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</si>
  <si>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</si>
  <si>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</si>
  <si>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</si>
  <si>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</si>
  <si>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</si>
  <si>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</si>
  <si>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</si>
  <si>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</si>
  <si>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</si>
  <si>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</si>
  <si>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</si>
  <si>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</si>
  <si>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</si>
  <si>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</si>
  <si>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</si>
  <si>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</si>
  <si>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</si>
  <si>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</si>
  <si>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</si>
  <si>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</si>
  <si>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</si>
  <si>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</si>
  <si>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</si>
  <si>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</si>
  <si>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</si>
  <si>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</si>
  <si>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</si>
  <si>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</si>
  <si>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</si>
  <si>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</si>
  <si>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</si>
  <si>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</si>
  <si>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</si>
  <si>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</si>
  <si>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</si>
  <si>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</si>
  <si>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</si>
  <si>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</si>
  <si>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</si>
  <si>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</si>
  <si>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</si>
  <si>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</si>
  <si>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</si>
  <si>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</si>
  <si>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</si>
  <si>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</si>
  <si>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</si>
  <si>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</si>
  <si>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</si>
  <si>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</si>
  <si>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</si>
  <si>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</si>
  <si>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</si>
  <si>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</si>
  <si>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</si>
  <si>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</si>
  <si>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</si>
  <si>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</si>
  <si>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</si>
  <si>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</si>
  <si>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</si>
  <si>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</si>
  <si>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</si>
  <si>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</si>
  <si>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</si>
  <si>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</si>
  <si>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</si>
  <si>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</si>
  <si>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</si>
  <si>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</si>
  <si>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</si>
  <si>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</si>
  <si>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</si>
  <si>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</si>
  <si>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</si>
  <si>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</si>
  <si>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</si>
  <si>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</si>
  <si>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</si>
  <si>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</si>
  <si>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</si>
  <si>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</si>
  <si>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</si>
  <si>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</si>
  <si>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</si>
  <si>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</si>
  <si>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</si>
  <si>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</si>
  <si>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</si>
  <si>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</si>
  <si>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</si>
  <si>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</si>
  <si>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</si>
  <si>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</si>
  <si>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</si>
  <si>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</si>
  <si>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</si>
  <si>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</si>
  <si>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</si>
  <si>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</si>
  <si>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</si>
  <si>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</si>
  <si>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</si>
  <si>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</si>
  <si>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</si>
  <si>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</si>
  <si>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</si>
  <si>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</si>
  <si>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</si>
  <si>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</si>
  <si>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</si>
  <si>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</si>
  <si>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</si>
  <si>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</si>
  <si>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</si>
  <si>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</si>
  <si>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</si>
  <si>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</si>
  <si>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</si>
  <si>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</si>
  <si>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</si>
  <si>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</si>
  <si>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</si>
  <si>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</si>
  <si>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</si>
  <si>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</si>
  <si>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</si>
  <si>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</si>
  <si>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</si>
  <si>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</si>
  <si>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</si>
  <si>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</si>
  <si>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</si>
  <si>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</si>
  <si>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</si>
  <si>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</si>
  <si>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</si>
  <si>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</si>
  <si>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</si>
  <si>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</si>
  <si>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</si>
  <si>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</si>
  <si>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</si>
  <si>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</si>
  <si>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</si>
  <si>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</si>
  <si>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</si>
  <si>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</si>
  <si>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</si>
  <si>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</si>
  <si>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</si>
  <si>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</si>
  <si>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</si>
  <si>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</si>
  <si>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</si>
  <si>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</si>
  <si>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</si>
  <si>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</si>
  <si>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</si>
  <si>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</si>
  <si>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</si>
  <si>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</si>
  <si>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</si>
  <si>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</si>
  <si>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</si>
  <si>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</si>
  <si>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</si>
  <si>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</si>
  <si>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</si>
  <si>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</si>
  <si>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</si>
  <si>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</si>
  <si>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</si>
  <si>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</si>
  <si>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</si>
  <si>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</si>
  <si>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</si>
  <si>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</si>
  <si>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</si>
  <si>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</si>
  <si>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</si>
  <si>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</si>
  <si>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</si>
  <si>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</si>
  <si>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</si>
  <si>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</si>
  <si>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</si>
  <si>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</si>
  <si>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</si>
  <si>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</si>
  <si>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</si>
  <si>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</si>
  <si>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</si>
  <si>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</si>
  <si>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</si>
  <si>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</si>
  <si>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</si>
  <si>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</si>
  <si>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</si>
  <si>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</si>
  <si>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</si>
  <si>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</si>
  <si>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</si>
  <si>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</si>
  <si>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</si>
  <si>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</si>
  <si>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</si>
  <si>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</si>
  <si>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</si>
  <si>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</si>
  <si>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</si>
  <si>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</si>
  <si>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</si>
  <si>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</si>
  <si>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</si>
  <si>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</si>
  <si>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</si>
  <si>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</si>
  <si>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</si>
  <si>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</si>
  <si>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</si>
  <si>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</si>
  <si>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</si>
  <si>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</si>
  <si>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</si>
  <si>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</si>
  <si>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</si>
  <si>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</si>
  <si>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</si>
  <si>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</si>
  <si>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</si>
  <si>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</si>
  <si>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</si>
  <si>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</si>
  <si>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</si>
  <si>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</si>
  <si>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</si>
  <si>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</si>
  <si>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</si>
  <si>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</si>
  <si>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</si>
  <si>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</si>
  <si>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</si>
  <si>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</si>
  <si>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</si>
  <si>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</si>
  <si>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</si>
  <si>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</si>
  <si>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</si>
  <si>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</si>
  <si>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</si>
  <si>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</si>
  <si>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</si>
  <si>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</si>
  <si>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</si>
  <si>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</si>
  <si>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</si>
  <si>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</si>
  <si>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</si>
  <si>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</si>
  <si>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</si>
  <si>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</si>
  <si>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</si>
  <si>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</si>
  <si>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</si>
  <si>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</si>
  <si>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</si>
  <si>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</si>
  <si>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</si>
  <si>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</si>
  <si>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</si>
  <si>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</si>
  <si>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</si>
  <si>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</si>
  <si>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</si>
  <si>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</si>
  <si>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</si>
  <si>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</si>
  <si>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</si>
  <si>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</si>
  <si>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</si>
  <si>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</si>
  <si>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</si>
  <si>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</si>
  <si>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</si>
  <si>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</si>
  <si>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</si>
  <si>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</si>
  <si>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</si>
  <si>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</si>
  <si>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</si>
  <si>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</si>
  <si>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</si>
  <si>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</si>
  <si>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</si>
  <si>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</si>
  <si>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</si>
  <si>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</si>
  <si>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</si>
  <si>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</si>
  <si>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</si>
  <si>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</si>
  <si>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</si>
  <si>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</si>
  <si>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</si>
  <si>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</si>
  <si>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</si>
  <si>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</si>
  <si>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</si>
  <si>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</si>
  <si>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</si>
  <si>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</si>
  <si>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</si>
  <si>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</si>
  <si>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</si>
  <si>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</si>
  <si>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</si>
  <si>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</si>
  <si>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</si>
  <si>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</si>
  <si>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</si>
  <si>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</si>
  <si>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</si>
  <si>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</si>
  <si>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</si>
  <si>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</si>
  <si>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</si>
  <si>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</si>
  <si>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</si>
  <si>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</si>
  <si>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</si>
  <si>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</si>
  <si>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</si>
  <si>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</si>
  <si>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</si>
  <si>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</si>
  <si>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</si>
  <si>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</si>
  <si>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</si>
  <si>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</si>
  <si>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</si>
  <si>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</si>
  <si>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</si>
  <si>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</si>
  <si>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</si>
  <si>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</si>
  <si>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</si>
  <si>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</si>
  <si>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</si>
  <si>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</si>
  <si>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</si>
  <si>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</si>
  <si>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</si>
  <si>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</si>
  <si>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</si>
  <si>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</si>
  <si>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</si>
  <si>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</si>
  <si>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</si>
  <si>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</si>
  <si>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</si>
  <si>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</si>
  <si>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</si>
  <si>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</si>
  <si>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</si>
  <si>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</si>
  <si>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</si>
  <si>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</si>
  <si>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</si>
  <si>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</si>
  <si>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</si>
  <si>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</si>
  <si>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</si>
  <si>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</si>
  <si>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</si>
  <si>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</si>
  <si>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</si>
  <si>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</si>
  <si>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</si>
  <si>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</si>
  <si>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</si>
  <si>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</si>
  <si>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</si>
  <si>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</si>
  <si>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</si>
  <si>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</si>
  <si>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</si>
  <si>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</si>
  <si>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</si>
  <si>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</si>
  <si>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</si>
  <si>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</si>
  <si>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</si>
  <si>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</si>
  <si>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</si>
  <si>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</si>
  <si>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</si>
  <si>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</si>
  <si>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</si>
  <si>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</si>
  <si>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</si>
  <si>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</si>
  <si>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</si>
  <si>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</si>
  <si>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</si>
  <si>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</si>
  <si>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</si>
  <si>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</si>
  <si>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</si>
  <si>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</si>
  <si>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</si>
  <si>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</si>
  <si>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</si>
  <si>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</si>
  <si>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</si>
  <si>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</si>
  <si>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</si>
  <si>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</si>
  <si>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</si>
  <si>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</si>
  <si>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</si>
  <si>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</si>
  <si>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</si>
  <si>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</si>
  <si>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</si>
  <si>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</si>
  <si>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</si>
  <si>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</si>
  <si>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</si>
  <si>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</si>
  <si>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</si>
  <si>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</si>
  <si>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</si>
  <si>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</si>
  <si>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</si>
  <si>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</si>
  <si>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</si>
  <si>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</si>
  <si>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</si>
  <si>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</si>
  <si>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</si>
  <si>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</si>
  <si>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</si>
  <si>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</si>
  <si>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</si>
  <si>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</si>
  <si>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</si>
  <si>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</si>
  <si>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</si>
  <si>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</si>
  <si>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</si>
  <si>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</si>
  <si>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</si>
  <si>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</si>
  <si>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</si>
  <si>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</si>
  <si>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</si>
  <si>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</si>
  <si>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</si>
  <si>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</si>
  <si>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</si>
  <si>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</si>
  <si>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</si>
  <si>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</si>
  <si>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</si>
  <si>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</si>
  <si>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</si>
  <si>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</si>
  <si>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</si>
  <si>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</si>
  <si>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</si>
  <si>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</si>
  <si>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</si>
  <si>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</si>
  <si>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</si>
  <si>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</si>
  <si>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</si>
  <si>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</si>
  <si>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</si>
  <si>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</si>
  <si>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</si>
  <si>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</si>
  <si>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</si>
  <si>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</si>
  <si>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</si>
  <si>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</si>
  <si>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</si>
  <si>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</si>
  <si>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</si>
  <si>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</si>
  <si>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</si>
  <si>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</si>
  <si>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</si>
  <si>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</si>
  <si>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</si>
  <si>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</si>
  <si>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</si>
  <si>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</si>
  <si>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</si>
  <si>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</si>
  <si>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</si>
  <si>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</si>
  <si>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</si>
  <si>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</si>
  <si>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</si>
  <si>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</si>
  <si>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</si>
  <si>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</si>
  <si>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</si>
  <si>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</si>
  <si>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</si>
  <si>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</si>
  <si>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</si>
  <si>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</si>
  <si>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</si>
  <si>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</si>
  <si>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</si>
  <si>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</si>
  <si>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</si>
  <si>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</si>
  <si>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</si>
  <si>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</si>
  <si>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</si>
  <si>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</si>
  <si>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</si>
  <si>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</si>
  <si>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</si>
  <si>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</si>
  <si>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</si>
  <si>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</si>
  <si>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</si>
  <si>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</si>
  <si>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</si>
  <si>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</si>
  <si>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</si>
  <si>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</si>
  <si>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</si>
  <si>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</si>
  <si>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</si>
  <si>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</si>
  <si>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</si>
  <si>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</si>
  <si>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</si>
  <si>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</si>
  <si>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</si>
  <si>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</si>
  <si>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</si>
  <si>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</si>
  <si>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</si>
  <si>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</si>
  <si>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</si>
  <si>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</si>
  <si>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</si>
  <si>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</si>
  <si>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</si>
  <si>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</si>
  <si>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</si>
  <si>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</si>
  <si>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</si>
  <si>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</si>
  <si>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</si>
  <si>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</si>
  <si>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</si>
  <si>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</si>
  <si>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</si>
  <si>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</si>
  <si>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</si>
  <si>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</si>
  <si>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</si>
  <si>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</si>
  <si>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</si>
  <si>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</si>
  <si>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</si>
  <si>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</si>
  <si>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</si>
  <si>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</si>
  <si>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</si>
  <si>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</si>
  <si>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</si>
  <si>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</si>
  <si>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</si>
  <si>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</si>
  <si>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</si>
  <si>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</si>
  <si>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</si>
  <si>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</si>
  <si>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</si>
  <si>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</si>
  <si>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</si>
  <si>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</si>
  <si>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</si>
  <si>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</si>
  <si>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</si>
  <si>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</si>
  <si>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</si>
  <si>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</si>
  <si>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</si>
  <si>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</si>
  <si>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</si>
  <si>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</si>
  <si>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</si>
  <si>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</si>
  <si>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</si>
  <si>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</si>
  <si>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</si>
  <si>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</si>
  <si>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</si>
  <si>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</si>
  <si>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</si>
  <si>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</si>
  <si>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</si>
  <si>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</si>
  <si>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</si>
  <si>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</si>
  <si>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</si>
  <si>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</si>
  <si>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</si>
  <si>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</si>
  <si>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</si>
  <si>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</si>
  <si>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</si>
  <si>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</si>
  <si>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</si>
  <si>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</si>
  <si>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</si>
  <si>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</si>
  <si>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</si>
  <si>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</si>
  <si>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</si>
  <si>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</si>
  <si>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</si>
  <si>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</si>
  <si>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</si>
  <si>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</si>
  <si>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</si>
  <si>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</si>
  <si>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</si>
  <si>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</si>
  <si>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</si>
  <si>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</si>
  <si>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</si>
  <si>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</si>
  <si>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</si>
  <si>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</si>
  <si>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</si>
  <si>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</si>
  <si>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</si>
  <si>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</si>
  <si>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</si>
  <si>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</si>
  <si>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</si>
  <si>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</si>
  <si>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</si>
  <si>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</si>
  <si>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</si>
  <si>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</si>
  <si>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</si>
  <si>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</si>
  <si>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</si>
  <si>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</si>
  <si>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</si>
  <si>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</si>
  <si>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</si>
  <si>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</si>
  <si>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</si>
  <si>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</si>
  <si>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</si>
  <si>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</si>
  <si>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</si>
  <si>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</si>
  <si>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</si>
  <si>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</si>
  <si>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</si>
  <si>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</si>
  <si>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</si>
  <si>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</si>
  <si>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</si>
  <si>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</si>
  <si>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</si>
  <si>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</si>
  <si>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</si>
  <si>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</si>
  <si>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</si>
  <si>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</si>
  <si>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</si>
  <si>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</si>
  <si>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</si>
  <si>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</si>
  <si>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</si>
  <si>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</si>
  <si>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</si>
  <si>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</si>
  <si>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</si>
  <si>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</si>
  <si>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</si>
  <si>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</si>
  <si>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</si>
  <si>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</si>
  <si>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</si>
  <si>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</si>
  <si>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</si>
  <si>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</si>
  <si>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</si>
  <si>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</si>
  <si>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</si>
  <si>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</si>
  <si>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</si>
  <si>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</si>
  <si>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</si>
  <si>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</si>
  <si>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</si>
  <si>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</si>
  <si>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</si>
  <si>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</si>
  <si>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</si>
  <si>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</si>
  <si>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</si>
  <si>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</si>
  <si>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</si>
  <si>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</si>
  <si>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</si>
  <si>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</si>
  <si>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</si>
  <si>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</si>
  <si>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</si>
  <si>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</si>
  <si>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</si>
  <si>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</si>
  <si>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</si>
  <si>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</si>
  <si>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</si>
  <si>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</si>
  <si>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</si>
  <si>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</si>
  <si>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</si>
  <si>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</si>
  <si>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</si>
  <si>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</si>
  <si>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</si>
  <si>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</si>
  <si>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</si>
  <si>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</si>
  <si>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</si>
  <si>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</si>
  <si>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</si>
  <si>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</si>
  <si>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</si>
  <si>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</si>
  <si>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</si>
  <si>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</si>
  <si>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</si>
  <si>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</si>
  <si>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</si>
  <si>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</si>
  <si>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</si>
  <si>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</si>
  <si>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</si>
  <si>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</si>
  <si>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</si>
  <si>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</si>
  <si>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</si>
  <si>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</si>
  <si>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</si>
  <si>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</si>
  <si>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</si>
  <si>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</si>
  <si>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</si>
  <si>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</si>
  <si>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</si>
  <si>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</si>
  <si>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</si>
  <si>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</si>
  <si>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</si>
  <si>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</si>
  <si>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</si>
  <si>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</si>
  <si>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</si>
  <si>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</si>
  <si>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</si>
  <si>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</si>
  <si>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</si>
  <si>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</si>
  <si>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</si>
  <si>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</si>
  <si>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</si>
  <si>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</si>
  <si>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</si>
  <si>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</si>
  <si>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</si>
  <si>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</si>
  <si>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</si>
  <si>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</si>
  <si>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</si>
  <si>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</si>
  <si>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</si>
  <si>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</si>
  <si>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</si>
  <si>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</si>
  <si>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</si>
  <si>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</si>
  <si>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</si>
  <si>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</si>
  <si>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</si>
  <si>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</si>
  <si>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</si>
  <si>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</si>
  <si>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</si>
  <si>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</si>
  <si>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</si>
  <si>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</si>
  <si>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</si>
  <si>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</si>
  <si>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</si>
  <si>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</si>
  <si>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</si>
  <si>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</si>
  <si>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</si>
  <si>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</si>
  <si>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</si>
  <si>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</si>
  <si>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</si>
  <si>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</si>
  <si>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</si>
  <si>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</si>
  <si>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</si>
  <si>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</si>
  <si>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</si>
  <si>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</si>
  <si>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</si>
  <si>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</si>
  <si>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</si>
  <si>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</si>
  <si>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</si>
  <si>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</si>
  <si>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</si>
  <si>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</si>
  <si>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</si>
  <si>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</si>
  <si>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</si>
  <si>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</si>
  <si>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</si>
  <si>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</si>
  <si>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</si>
  <si>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</si>
  <si>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</si>
  <si>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</si>
  <si>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</si>
  <si>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</si>
  <si>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</si>
  <si>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</si>
  <si>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</si>
  <si>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</si>
  <si>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</si>
  <si>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</si>
  <si>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</si>
  <si>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</si>
  <si>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</si>
  <si>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</si>
  <si>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</si>
  <si>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</si>
  <si>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</si>
  <si>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</si>
  <si>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</si>
  <si>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</si>
  <si>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</si>
  <si>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</si>
  <si>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</si>
  <si>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</si>
  <si>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</si>
  <si>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</si>
  <si>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</si>
  <si>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</si>
  <si>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</si>
  <si>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</si>
  <si>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</si>
  <si>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</si>
  <si>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</si>
  <si>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</si>
  <si>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</si>
  <si>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</si>
  <si>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</si>
  <si>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</si>
  <si>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</si>
  <si>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</si>
  <si>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</si>
  <si>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</si>
  <si>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</si>
  <si>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</si>
  <si>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</si>
  <si>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</si>
  <si>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</si>
  <si>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</si>
  <si>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</si>
  <si>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</si>
  <si>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</si>
  <si>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</si>
  <si>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</si>
  <si>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</si>
  <si>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</si>
  <si>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</si>
  <si>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</si>
  <si>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</si>
  <si>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</si>
  <si>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</si>
  <si>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</si>
  <si>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</si>
  <si>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</si>
  <si>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</si>
  <si>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</si>
  <si>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</si>
  <si>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</si>
  <si>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</si>
  <si>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</si>
  <si>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</si>
  <si>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</si>
  <si>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</si>
  <si>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</si>
  <si>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</si>
  <si>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</si>
  <si>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</si>
  <si>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</si>
  <si>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</si>
  <si>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</si>
  <si>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</si>
  <si>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</si>
  <si>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</si>
  <si>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</si>
  <si>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</si>
  <si>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</si>
  <si>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</si>
  <si>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</si>
  <si>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</si>
  <si>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</si>
  <si>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</si>
  <si>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</si>
  <si>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</si>
  <si>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</si>
  <si>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</si>
  <si>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</si>
  <si>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</si>
  <si>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</si>
  <si>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</si>
  <si>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</si>
  <si>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</si>
  <si>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</si>
  <si>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</si>
  <si>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</si>
  <si>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</si>
  <si>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</si>
  <si>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</si>
  <si>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</si>
  <si>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</si>
  <si>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</si>
  <si>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</si>
  <si>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</si>
  <si>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</si>
  <si>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</si>
  <si>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</si>
  <si>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</si>
  <si>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</si>
  <si>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</si>
  <si>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</si>
  <si>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</si>
  <si>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</si>
  <si>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</si>
  <si>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</si>
  <si>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</si>
  <si>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</si>
  <si>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</si>
  <si>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</si>
  <si>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</si>
  <si>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</si>
  <si>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</si>
  <si>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</si>
  <si>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</si>
  <si>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</si>
  <si>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</si>
  <si>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</si>
  <si>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</si>
  <si>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</si>
  <si>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</si>
  <si>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</si>
  <si>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</si>
  <si>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</si>
  <si>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</si>
  <si>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</si>
  <si>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</si>
  <si>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</si>
  <si>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</si>
  <si>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</si>
  <si>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</si>
  <si>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</si>
  <si>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</si>
  <si>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</si>
  <si>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</si>
  <si>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</si>
  <si>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</si>
  <si>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</si>
  <si>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</si>
  <si>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</si>
  <si>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</si>
  <si>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</si>
  <si>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</si>
  <si>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</si>
  <si>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</si>
  <si>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</si>
  <si>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</si>
  <si>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</si>
  <si>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</si>
  <si>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</si>
  <si>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</si>
  <si>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</si>
  <si>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</si>
  <si>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</si>
  <si>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</si>
  <si>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</si>
  <si>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</si>
  <si>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</si>
  <si>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</si>
  <si>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</si>
  <si>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</si>
  <si>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</si>
  <si>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</si>
  <si>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</si>
  <si>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</si>
  <si>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</si>
  <si>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</si>
  <si>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</si>
  <si>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</si>
  <si>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</si>
  <si>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</si>
  <si>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</si>
  <si>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</si>
  <si>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</si>
  <si>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</si>
  <si>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</si>
  <si>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</si>
  <si>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</si>
  <si>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</si>
  <si>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</si>
  <si>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</si>
  <si>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</si>
  <si>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</si>
  <si>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</si>
  <si>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</si>
  <si>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</si>
  <si>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</si>
  <si>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</si>
  <si>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</si>
  <si>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</si>
  <si>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</si>
  <si>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</si>
  <si>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</si>
  <si>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</si>
  <si>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</si>
  <si>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</si>
  <si>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</si>
  <si>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</si>
  <si>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</si>
  <si>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</si>
  <si>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</si>
  <si>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</si>
  <si>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</si>
  <si>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</si>
  <si>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</si>
  <si>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</si>
  <si>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</si>
  <si>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</si>
  <si>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</si>
  <si>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</si>
  <si>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</si>
  <si>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</si>
  <si>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</si>
  <si>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</si>
  <si>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</si>
  <si>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</si>
  <si>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</si>
  <si>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</si>
  <si>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</si>
  <si>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</si>
  <si>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</si>
  <si>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</si>
  <si>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</si>
  <si>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</si>
  <si>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</si>
  <si>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</si>
  <si>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</si>
  <si>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</si>
  <si>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</si>
  <si>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</si>
  <si>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</si>
  <si>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</si>
  <si>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</si>
  <si>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</si>
  <si>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</si>
  <si>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</si>
  <si>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</si>
  <si>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</si>
  <si>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</si>
  <si>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</si>
  <si>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</si>
  <si>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</si>
  <si>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</si>
  <si>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</si>
  <si>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</si>
  <si>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</si>
  <si>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</si>
  <si>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</si>
  <si>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</si>
  <si>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</si>
  <si>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</si>
  <si>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</si>
  <si>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</si>
  <si>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</si>
  <si>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</si>
  <si>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</si>
  <si>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</si>
  <si>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</si>
  <si>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</si>
  <si>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</si>
  <si>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</si>
  <si>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</si>
  <si>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</si>
  <si>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</si>
  <si>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</si>
  <si>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</si>
  <si>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</si>
  <si>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</si>
  <si>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</si>
  <si>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</si>
  <si>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</si>
  <si>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</si>
  <si>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</si>
  <si>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</si>
  <si>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</si>
  <si>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</si>
  <si>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</si>
  <si>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</si>
  <si>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</si>
  <si>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</si>
  <si>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</si>
  <si>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</si>
  <si>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</si>
  <si>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</si>
  <si>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</si>
  <si>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</si>
  <si>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</si>
  <si>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</si>
  <si>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</si>
  <si>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</si>
  <si>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</si>
  <si>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</si>
  <si>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</si>
  <si>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</si>
  <si>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</si>
  <si>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</si>
  <si>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</si>
  <si>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</si>
  <si>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</si>
  <si>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</si>
  <si>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</si>
  <si>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</si>
  <si>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</si>
  <si>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</si>
  <si>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</si>
  <si>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</si>
  <si>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</si>
  <si>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</si>
  <si>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</si>
  <si>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</si>
  <si>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</si>
  <si>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</si>
  <si>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</si>
  <si>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</si>
  <si>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</si>
  <si>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</si>
  <si>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</si>
  <si>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</si>
  <si>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</si>
  <si>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</si>
  <si>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</si>
  <si>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</si>
  <si>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</si>
  <si>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</si>
  <si>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</si>
  <si>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</si>
  <si>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</si>
  <si>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</si>
  <si>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</si>
  <si>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</si>
  <si>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</si>
  <si>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</si>
  <si>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</si>
  <si>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</si>
  <si>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</si>
  <si>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</si>
  <si>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</si>
  <si>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</si>
  <si>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</si>
  <si>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</si>
  <si>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</si>
  <si>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</si>
  <si>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</si>
  <si>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</si>
  <si>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</si>
  <si>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</si>
  <si>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</si>
  <si>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</si>
  <si>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</si>
  <si>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</si>
  <si>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</si>
  <si>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</si>
  <si>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</si>
  <si>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</si>
  <si>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</si>
  <si>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</si>
  <si>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</si>
  <si>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</si>
  <si>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</si>
  <si>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</si>
  <si>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</si>
  <si>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</si>
  <si>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</si>
  <si>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</si>
  <si>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</si>
  <si>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</si>
  <si>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</si>
  <si>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</si>
  <si>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</si>
  <si>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</si>
  <si>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</si>
  <si>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</si>
  <si>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</si>
  <si>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</si>
  <si>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</si>
  <si>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</si>
  <si>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</si>
  <si>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</si>
  <si>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</si>
  <si>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</si>
  <si>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</si>
  <si>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</si>
  <si>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</si>
  <si>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</si>
  <si>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</si>
  <si>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</si>
  <si>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</si>
  <si>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</si>
  <si>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</si>
  <si>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</si>
  <si>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</si>
  <si>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</si>
  <si>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</si>
  <si>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</si>
  <si>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</si>
  <si>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</si>
  <si>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</si>
  <si>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</si>
  <si>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</si>
  <si>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</si>
  <si>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</si>
  <si>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</si>
  <si>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</si>
  <si>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</si>
  <si>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</si>
  <si>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</si>
  <si>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</si>
  <si>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</si>
  <si>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</si>
  <si>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</si>
  <si>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</si>
  <si>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</si>
  <si>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</si>
  <si>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</si>
  <si>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</si>
  <si>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</si>
  <si>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</si>
  <si>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</si>
  <si>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</si>
  <si>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</si>
  <si>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</si>
  <si>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</si>
  <si>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</si>
  <si>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</si>
  <si>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</si>
  <si>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</si>
  <si>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</si>
  <si>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</si>
  <si>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</si>
  <si>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</si>
  <si>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</si>
  <si>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</si>
  <si>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</si>
  <si>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</si>
  <si>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</si>
  <si>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</si>
  <si>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</si>
  <si>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</si>
  <si>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</si>
  <si>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</si>
  <si>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</si>
  <si>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</si>
  <si>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</si>
  <si>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</si>
  <si>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</si>
  <si>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</si>
  <si>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</si>
  <si>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</si>
  <si>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</si>
  <si>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</si>
  <si>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</si>
  <si>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</si>
  <si>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</si>
  <si>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</si>
  <si>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</si>
  <si>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</si>
  <si>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</si>
  <si>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</si>
  <si>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</si>
  <si>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</si>
  <si>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</si>
  <si>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</si>
  <si>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</si>
  <si>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</si>
  <si>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</si>
  <si>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</si>
  <si>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</si>
  <si>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</si>
  <si>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</si>
  <si>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</si>
  <si>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</si>
  <si>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</si>
  <si>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</si>
  <si>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</si>
  <si>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</si>
  <si>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</si>
  <si>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</si>
  <si>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</si>
  <si>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</si>
  <si>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</si>
  <si>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</si>
  <si>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</si>
  <si>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</si>
  <si>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</si>
  <si>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</si>
  <si>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</si>
  <si>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</si>
  <si>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</si>
  <si>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</si>
  <si>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</si>
  <si>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</si>
  <si>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</si>
  <si>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</si>
  <si>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</si>
  <si>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</si>
  <si>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</si>
  <si>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</si>
  <si>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</si>
  <si>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</si>
  <si>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</si>
  <si>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</si>
  <si>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</si>
  <si>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</si>
  <si>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</si>
  <si>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</si>
  <si>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</si>
  <si>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</si>
  <si>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</si>
  <si>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</si>
  <si>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</si>
  <si>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</si>
  <si>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</si>
  <si>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</si>
  <si>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</si>
  <si>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</si>
  <si>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</si>
  <si>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</si>
  <si>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</si>
  <si>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</si>
  <si>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</si>
  <si>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</si>
  <si>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</si>
  <si>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</si>
  <si>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</si>
  <si>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</si>
  <si>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</si>
  <si>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</si>
  <si>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</si>
  <si>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</si>
  <si>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</si>
  <si>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</si>
  <si>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</si>
  <si>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</si>
  <si>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</si>
  <si>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</si>
  <si>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</si>
  <si>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</si>
  <si>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</si>
  <si>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</si>
  <si>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</si>
  <si>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</si>
  <si>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</si>
  <si>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</si>
  <si>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</si>
  <si>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</si>
  <si>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</si>
  <si>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</si>
  <si>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</si>
  <si>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</si>
  <si>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</si>
  <si>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</si>
  <si>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</si>
  <si>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</si>
  <si>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</si>
  <si>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</si>
  <si>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</si>
  <si>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</si>
  <si>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</si>
  <si>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</si>
  <si>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</si>
  <si>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</si>
  <si>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</si>
  <si>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</si>
  <si>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</si>
  <si>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</si>
  <si>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</si>
  <si>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</si>
  <si>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</si>
  <si>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</si>
  <si>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</si>
  <si>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</si>
  <si>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</si>
  <si>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</si>
  <si>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</si>
  <si>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</si>
  <si>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</si>
  <si>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</si>
  <si>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</si>
  <si>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</si>
  <si>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</si>
  <si>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</si>
  <si>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</si>
  <si>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</si>
  <si>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</si>
  <si>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</si>
  <si>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</si>
  <si>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</si>
  <si>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</si>
  <si>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</si>
  <si>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</si>
  <si>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</si>
  <si>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</si>
  <si>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</si>
  <si>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</si>
  <si>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</si>
  <si>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</si>
  <si>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</si>
  <si>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</si>
  <si>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</si>
  <si>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</si>
  <si>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</si>
  <si>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</si>
  <si>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</si>
  <si>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</si>
  <si>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</si>
  <si>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</si>
  <si>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</si>
  <si>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</si>
  <si>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</si>
  <si>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</si>
  <si>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</si>
  <si>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</si>
  <si>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</si>
  <si>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</si>
  <si>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</si>
  <si>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</si>
  <si>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</si>
  <si>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</si>
  <si>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</si>
  <si>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</si>
  <si>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</si>
  <si>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</si>
  <si>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</si>
  <si>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</si>
  <si>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</si>
  <si>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</si>
  <si>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</si>
  <si>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</si>
  <si>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</si>
  <si>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</si>
  <si>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</si>
  <si>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</si>
  <si>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</si>
  <si>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</si>
  <si>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</si>
  <si>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</si>
  <si>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</si>
  <si>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</si>
  <si>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</si>
  <si>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</si>
  <si>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</si>
  <si>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</si>
  <si>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</si>
  <si>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</si>
  <si>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</si>
  <si>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</si>
  <si>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</si>
  <si>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</si>
  <si>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</si>
  <si>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</si>
  <si>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</si>
  <si>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</si>
  <si>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</si>
  <si>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</si>
  <si>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</si>
  <si>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</si>
  <si>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</si>
  <si>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</si>
  <si>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</si>
  <si>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</si>
  <si>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</si>
  <si>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</si>
  <si>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</si>
  <si>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</si>
  <si>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</si>
  <si>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</si>
  <si>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</si>
  <si>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</si>
  <si>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</si>
  <si>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</si>
  <si>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</si>
  <si>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</si>
  <si>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</si>
  <si>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</si>
  <si>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</si>
  <si>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</si>
  <si>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</si>
  <si>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</si>
  <si>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</si>
  <si>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</si>
  <si>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</si>
  <si>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</si>
  <si>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</si>
  <si>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</si>
  <si>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</si>
  <si>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</si>
  <si>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</si>
  <si>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</si>
  <si>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</si>
  <si>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</si>
  <si>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</si>
  <si>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</si>
  <si>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</si>
  <si>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</si>
  <si>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</si>
  <si>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</si>
  <si>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</si>
  <si>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</si>
  <si>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</si>
  <si>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</si>
  <si>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</si>
  <si>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</si>
  <si>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</si>
  <si>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</si>
  <si>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</si>
  <si>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</si>
  <si>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</si>
  <si>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</si>
  <si>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</si>
  <si>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</si>
  <si>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</si>
  <si>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</si>
  <si>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</si>
  <si>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</si>
  <si>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</si>
  <si>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</si>
  <si>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</si>
  <si>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</si>
  <si>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</si>
  <si>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</si>
  <si>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</si>
  <si>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</si>
  <si>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</si>
  <si>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</si>
  <si>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</si>
  <si>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</si>
  <si>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</si>
  <si>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</si>
  <si>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</si>
  <si>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</si>
  <si>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</si>
  <si>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</si>
  <si>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</si>
  <si>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</si>
  <si>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</si>
  <si>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</si>
  <si>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</si>
  <si>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</si>
  <si>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</si>
  <si>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</si>
  <si>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</si>
  <si>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</si>
  <si>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</si>
  <si>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</si>
  <si>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</si>
  <si>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</si>
  <si>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</si>
  <si>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</si>
  <si>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</si>
  <si>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</si>
  <si>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</si>
  <si>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</si>
  <si>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</si>
  <si>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</si>
  <si>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</si>
  <si>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</si>
  <si>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</si>
  <si>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</si>
  <si>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</si>
  <si>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</si>
  <si>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</si>
  <si>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</si>
  <si>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</si>
  <si>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</si>
  <si>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</si>
  <si>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</si>
  <si>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</si>
  <si>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</si>
  <si>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</si>
  <si>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</si>
  <si>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</si>
  <si>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</si>
  <si>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</si>
  <si>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</si>
  <si>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</si>
  <si>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</si>
  <si>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</si>
  <si>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</si>
  <si>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</si>
  <si>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</si>
  <si>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</si>
  <si>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</si>
  <si>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</si>
  <si>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</si>
  <si>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</si>
  <si>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</si>
  <si>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</si>
  <si>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</si>
  <si>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</si>
  <si>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</si>
  <si>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</si>
  <si>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</si>
  <si>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</si>
  <si>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</si>
  <si>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</si>
  <si>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</si>
  <si>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</si>
  <si>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</si>
  <si>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</si>
  <si>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</si>
  <si>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</si>
  <si>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</si>
  <si>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</si>
  <si>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</si>
  <si>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</si>
  <si>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</si>
  <si>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</si>
  <si>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</si>
  <si>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</si>
  <si>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</si>
  <si>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</si>
  <si>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</si>
  <si>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</si>
  <si>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</si>
  <si>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</si>
  <si>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</si>
  <si>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</si>
  <si>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</si>
  <si>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</si>
  <si>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</si>
  <si>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</si>
  <si>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</si>
  <si>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</si>
  <si>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</si>
  <si>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</si>
  <si>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</si>
  <si>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</si>
  <si>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</si>
  <si>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</si>
  <si>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</si>
  <si>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</si>
  <si>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</si>
  <si>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</si>
  <si>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</si>
  <si>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</si>
  <si>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</si>
  <si>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</si>
  <si>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</si>
  <si>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</si>
  <si>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</si>
  <si>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</si>
  <si>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</si>
  <si>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</si>
  <si>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</si>
  <si>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</si>
  <si>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</si>
  <si>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</si>
  <si>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</si>
  <si>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</si>
  <si>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</si>
  <si>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</si>
  <si>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</si>
  <si>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</si>
  <si>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</si>
  <si>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</si>
  <si>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</si>
  <si>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</si>
  <si>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</si>
  <si>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</si>
  <si>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</si>
  <si>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</si>
  <si>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</si>
  <si>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</si>
  <si>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</si>
  <si>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</si>
  <si>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</si>
  <si>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</si>
  <si>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</si>
  <si>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</si>
  <si>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</si>
  <si>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</si>
  <si>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</si>
  <si>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</si>
  <si>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</si>
  <si>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</si>
  <si>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</si>
  <si>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</si>
  <si>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</si>
  <si>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</si>
  <si>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</si>
  <si>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</si>
  <si>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</si>
  <si>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</si>
  <si>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</si>
  <si>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</si>
  <si>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</si>
  <si>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</si>
  <si>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</si>
  <si>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</si>
  <si>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</si>
  <si>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</si>
  <si>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</si>
  <si>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</si>
  <si>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</si>
  <si>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</si>
  <si>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</si>
  <si>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</si>
  <si>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</si>
  <si>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</si>
  <si>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</si>
  <si>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</si>
  <si>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</si>
  <si>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</si>
  <si>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</si>
  <si>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</si>
  <si>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</si>
  <si>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</si>
  <si>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</si>
  <si>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</si>
  <si>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</si>
  <si>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</si>
  <si>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</si>
  <si>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</si>
  <si>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</si>
  <si>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</si>
  <si>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</si>
  <si>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</si>
  <si>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</si>
  <si>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</si>
  <si>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</si>
  <si>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</si>
  <si>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</si>
  <si>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</si>
  <si>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</si>
  <si>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</si>
  <si>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</si>
  <si>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</si>
  <si>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</si>
  <si>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</si>
  <si>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</si>
  <si>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</si>
  <si>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</si>
  <si>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</si>
  <si>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</si>
  <si>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</si>
  <si>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</si>
  <si>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</si>
  <si>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</si>
  <si>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</si>
  <si>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</si>
  <si>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</si>
  <si>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</si>
  <si>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</si>
  <si>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</si>
  <si>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</si>
  <si>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</si>
  <si>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</si>
  <si>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</si>
  <si>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</si>
  <si>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</si>
  <si>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</si>
  <si>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</si>
  <si>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</si>
  <si>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</si>
  <si>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</si>
  <si>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</si>
  <si>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</si>
  <si>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</si>
  <si>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</si>
  <si>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</si>
  <si>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</si>
  <si>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</si>
  <si>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</si>
  <si>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</si>
  <si>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</si>
  <si>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</si>
  <si>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</si>
  <si>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</si>
  <si>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</si>
  <si>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</si>
  <si>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</si>
  <si>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</si>
  <si>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</si>
  <si>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</si>
  <si>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</si>
  <si>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</si>
  <si>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</si>
  <si>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</si>
  <si>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</si>
  <si>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</si>
  <si>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</si>
  <si>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</si>
  <si>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</si>
  <si>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</si>
  <si>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</si>
  <si>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</si>
  <si>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</si>
  <si>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</si>
  <si>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</si>
  <si>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</si>
  <si>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</si>
  <si>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</si>
  <si>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</si>
  <si>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</si>
  <si>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</si>
  <si>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</si>
  <si>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</si>
  <si>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</si>
  <si>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</si>
  <si>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</si>
  <si>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</si>
  <si>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</si>
  <si>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</si>
  <si>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</si>
  <si>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</si>
  <si>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</si>
  <si>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</si>
  <si>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</si>
  <si>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</si>
  <si>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</si>
  <si>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</si>
  <si>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</si>
  <si>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</si>
  <si>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</si>
  <si>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</si>
  <si>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</si>
  <si>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</si>
  <si>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</si>
  <si>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</si>
  <si>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</si>
  <si>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</si>
  <si>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</si>
  <si>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</si>
  <si>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</si>
  <si>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</si>
  <si>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</si>
  <si>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</si>
  <si>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</si>
  <si>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</si>
  <si>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</si>
  <si>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</si>
  <si>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</si>
  <si>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</si>
  <si>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</si>
  <si>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</si>
  <si>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</si>
  <si>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</si>
  <si>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</si>
  <si>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</si>
  <si>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</si>
  <si>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</si>
  <si>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</si>
  <si>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</si>
  <si>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</si>
  <si>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</si>
  <si>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</si>
  <si>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</si>
  <si>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</si>
  <si>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</si>
  <si>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</si>
  <si>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</si>
  <si>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</si>
  <si>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</si>
  <si>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</si>
  <si>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</si>
  <si>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</si>
  <si>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</si>
  <si>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</si>
  <si>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</si>
  <si>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</si>
  <si>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</si>
  <si>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</si>
  <si>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</si>
  <si>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</si>
  <si>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</si>
  <si>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</si>
  <si>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</si>
  <si>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</si>
  <si>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</si>
  <si>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</si>
  <si>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</si>
  <si>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</si>
  <si>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</si>
  <si>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</si>
  <si>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</si>
  <si>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</si>
  <si>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</si>
  <si>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</si>
  <si>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</si>
  <si>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</si>
  <si>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</si>
  <si>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</si>
  <si>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</si>
  <si>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</si>
  <si>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</si>
  <si>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</si>
  <si>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</si>
  <si>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</si>
  <si>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</si>
  <si>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</si>
  <si>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</si>
  <si>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</si>
  <si>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</si>
  <si>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</si>
  <si>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</si>
  <si>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</si>
  <si>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</si>
  <si>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</si>
  <si>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</si>
  <si>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</si>
  <si>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</si>
  <si>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</si>
  <si>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</si>
  <si>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</si>
  <si>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</si>
  <si>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</si>
  <si>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</si>
  <si>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</si>
  <si>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</si>
  <si>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</si>
  <si>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</si>
  <si>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</si>
  <si>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</si>
  <si>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</si>
  <si>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</si>
  <si>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</si>
  <si>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</si>
  <si>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</si>
  <si>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</si>
  <si>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</si>
  <si>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</si>
  <si>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</si>
  <si>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</si>
  <si>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</si>
  <si>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</si>
  <si>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</si>
  <si>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</si>
  <si>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</si>
  <si>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</si>
  <si>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</si>
  <si>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</si>
  <si>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</si>
  <si>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</si>
  <si>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</si>
  <si>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</si>
  <si>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</si>
  <si>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</si>
  <si>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</si>
  <si>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</si>
  <si>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</si>
  <si>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</si>
  <si>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</si>
  <si>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</si>
  <si>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</si>
  <si>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</si>
  <si>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</si>
  <si>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</si>
  <si>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</si>
  <si>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</si>
  <si>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</si>
  <si>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</si>
  <si>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</si>
  <si>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</si>
  <si>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</si>
  <si>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</si>
  <si>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</si>
  <si>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</si>
  <si>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</si>
  <si>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</si>
  <si>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</si>
  <si>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</si>
  <si>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</si>
  <si>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</si>
  <si>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</si>
  <si>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</si>
  <si>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</si>
  <si>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</si>
  <si>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</si>
  <si>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</si>
  <si>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</si>
  <si>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</si>
  <si>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</si>
  <si>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</si>
  <si>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</si>
  <si>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</si>
  <si>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</si>
  <si>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</si>
  <si>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</si>
  <si>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</si>
  <si>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</si>
  <si>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</si>
  <si>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</si>
  <si>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</si>
  <si>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</si>
  <si>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</si>
  <si>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</si>
  <si>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</si>
  <si>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</si>
  <si>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</si>
  <si>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</si>
  <si>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</si>
  <si>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</si>
  <si>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</si>
  <si>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</si>
  <si>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</si>
  <si>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</si>
  <si>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</si>
  <si>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</si>
  <si>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</si>
  <si>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</si>
  <si>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</si>
  <si>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</si>
  <si>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</si>
  <si>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</si>
  <si>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</si>
  <si>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</si>
  <si>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</si>
  <si>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</si>
  <si>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</si>
  <si>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</si>
  <si>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</si>
  <si>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</si>
  <si>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</si>
  <si>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</si>
  <si>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</si>
  <si>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</si>
  <si>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</si>
  <si>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</si>
  <si>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</si>
  <si>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</si>
  <si>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</si>
  <si>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</si>
  <si>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</si>
  <si>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</si>
  <si>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</si>
  <si>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</si>
  <si>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</si>
  <si>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</si>
  <si>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</si>
  <si>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</si>
  <si>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</si>
  <si>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</si>
  <si>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</si>
  <si>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</si>
  <si>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</si>
  <si>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</si>
  <si>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</si>
  <si>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</si>
  <si>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</si>
  <si>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</si>
  <si>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</si>
  <si>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</si>
  <si>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</si>
  <si>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</si>
  <si>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</si>
  <si>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</si>
  <si>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</si>
  <si>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</si>
  <si>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</si>
  <si>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</si>
  <si>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</si>
  <si>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</si>
  <si>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</si>
  <si>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</si>
  <si>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</si>
  <si>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</si>
  <si>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</si>
  <si>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</si>
  <si>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</si>
  <si>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</si>
  <si>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</si>
  <si>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</si>
  <si>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</si>
  <si>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</si>
  <si>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</si>
  <si>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</si>
  <si>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</si>
  <si>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</si>
  <si>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</si>
  <si>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</si>
  <si>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</si>
  <si>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</si>
  <si>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</si>
  <si>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</si>
  <si>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</si>
  <si>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</si>
  <si>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</si>
  <si>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</si>
  <si>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</si>
  <si>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</si>
  <si>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</si>
  <si>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</si>
  <si>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</si>
  <si>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</si>
  <si>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</si>
  <si>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</si>
  <si>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</si>
  <si>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</si>
  <si>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</si>
  <si>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</si>
  <si>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</si>
  <si>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</si>
  <si>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</si>
  <si>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</si>
  <si>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</si>
  <si>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</si>
  <si>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</si>
  <si>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</si>
  <si>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</si>
  <si>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</si>
  <si>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</si>
  <si>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</si>
  <si>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</si>
  <si>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</si>
  <si>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</si>
  <si>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</si>
  <si>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</si>
  <si>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</si>
  <si>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</si>
  <si>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</si>
  <si>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</si>
  <si>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</si>
  <si>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</si>
  <si>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</si>
  <si>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</si>
  <si>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</si>
  <si>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</si>
  <si>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</si>
  <si>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</si>
  <si>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</si>
  <si>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</si>
  <si>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</si>
  <si>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</si>
  <si>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</si>
  <si>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</si>
  <si>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</si>
  <si>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</si>
  <si>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</si>
  <si>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</si>
  <si>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</si>
  <si>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</si>
  <si>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</si>
  <si>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</si>
  <si>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</si>
  <si>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</si>
  <si>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</si>
  <si>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</si>
  <si>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</si>
  <si>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</si>
  <si>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</si>
  <si>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</si>
  <si>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</si>
  <si>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</si>
  <si>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</si>
  <si>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</si>
  <si>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</si>
  <si>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</si>
  <si>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</si>
  <si>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</si>
  <si>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</si>
  <si>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</si>
  <si>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</si>
  <si>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</si>
  <si>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</si>
  <si>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</si>
  <si>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</si>
  <si>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</si>
  <si>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</si>
  <si>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</si>
  <si>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</si>
  <si>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</si>
  <si>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</si>
  <si>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</si>
  <si>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</si>
  <si>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</si>
  <si>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</si>
  <si>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</si>
  <si>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</si>
  <si>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</si>
  <si>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</si>
  <si>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</si>
  <si>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</si>
  <si>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</si>
  <si>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</si>
  <si>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</si>
  <si>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</si>
  <si>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</si>
  <si>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</si>
  <si>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</si>
  <si>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</si>
  <si>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</si>
  <si>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</si>
  <si>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</si>
  <si>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</si>
  <si>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</si>
  <si>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</si>
  <si>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</si>
  <si>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</si>
  <si>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</si>
  <si>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</si>
  <si>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</si>
  <si>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</si>
  <si>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</si>
  <si>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</si>
  <si>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</si>
  <si>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</si>
  <si>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</si>
  <si>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</si>
  <si>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</si>
  <si>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</si>
  <si>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</si>
  <si>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</si>
  <si>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</si>
  <si>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</si>
  <si>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</si>
  <si>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</si>
  <si>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</si>
  <si>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</si>
  <si>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</si>
  <si>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</si>
  <si>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</si>
  <si>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</si>
  <si>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</si>
  <si>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</si>
  <si>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</si>
  <si>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</si>
  <si>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</si>
  <si>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</si>
  <si>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</si>
  <si>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</si>
  <si>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</si>
  <si>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</si>
  <si>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</si>
  <si>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</si>
  <si>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</si>
  <si>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</si>
  <si>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</si>
  <si>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</si>
  <si>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</si>
  <si>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</si>
  <si>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</si>
  <si>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</si>
  <si>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</si>
  <si>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</si>
  <si>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</si>
  <si>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</si>
  <si>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</si>
  <si>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</si>
  <si>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</si>
  <si>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</si>
  <si>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</si>
  <si>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</si>
  <si>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</si>
  <si>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</si>
  <si>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</si>
  <si>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</si>
  <si>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</si>
  <si>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</si>
  <si>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</si>
  <si>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</si>
  <si>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</si>
  <si>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</si>
  <si>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</si>
  <si>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</si>
  <si>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</si>
  <si>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</si>
  <si>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</si>
  <si>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</si>
  <si>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</si>
  <si>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</si>
  <si>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</si>
  <si>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</si>
  <si>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</si>
  <si>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</si>
  <si>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</si>
  <si>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</si>
  <si>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</si>
  <si>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</si>
  <si>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</si>
  <si>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</si>
  <si>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</si>
  <si>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</si>
  <si>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</si>
  <si>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</si>
  <si>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</si>
  <si>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</si>
  <si>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</si>
  <si>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</si>
  <si>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</si>
  <si>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</si>
  <si>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</si>
  <si>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</si>
  <si>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</si>
  <si>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</si>
  <si>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</si>
  <si>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</si>
  <si>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</si>
  <si>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</si>
  <si>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</si>
  <si>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</si>
  <si>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</si>
  <si>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</si>
  <si>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</si>
  <si>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</si>
  <si>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</si>
  <si>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</si>
  <si>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</si>
  <si>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</si>
  <si>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</si>
  <si>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</si>
  <si>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</si>
  <si>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</si>
  <si>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</si>
  <si>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</si>
  <si>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</si>
  <si>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</si>
  <si>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</si>
  <si>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</si>
  <si>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</si>
  <si>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</si>
  <si>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</si>
  <si>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</si>
  <si>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</si>
  <si>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</si>
  <si>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</si>
  <si>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</si>
  <si>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</si>
  <si>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</si>
  <si>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</si>
  <si>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</si>
  <si>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</si>
  <si>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</si>
  <si>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</si>
  <si>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</si>
  <si>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</si>
  <si>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</si>
  <si>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</si>
  <si>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</si>
  <si>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</si>
  <si>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</si>
  <si>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</si>
  <si>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</si>
  <si>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</si>
  <si>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</si>
  <si>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</si>
  <si>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</si>
  <si>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</si>
  <si>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</si>
  <si>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</si>
  <si>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</si>
  <si>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</si>
  <si>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</si>
  <si>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</si>
  <si>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</si>
  <si>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</si>
  <si>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</si>
  <si>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</si>
  <si>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</si>
  <si>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</si>
  <si>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</si>
  <si>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</si>
  <si>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</si>
  <si>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</si>
  <si>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</si>
  <si>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</si>
  <si>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</si>
  <si>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</si>
  <si>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</si>
  <si>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</si>
  <si>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</si>
  <si>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</si>
  <si>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</si>
  <si>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</si>
  <si>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</si>
  <si>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</si>
  <si>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</si>
  <si>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</si>
  <si>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</si>
  <si>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</si>
  <si>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</si>
  <si>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</si>
  <si>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</si>
  <si>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</si>
  <si>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</si>
  <si>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</si>
  <si>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</si>
  <si>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</si>
  <si>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</si>
  <si>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</si>
  <si>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</si>
  <si>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</si>
  <si>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</si>
  <si>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</si>
  <si>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</si>
  <si>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</si>
  <si>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</si>
  <si>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</si>
  <si>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</si>
  <si>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</si>
  <si>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</si>
  <si>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</si>
  <si>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</si>
  <si>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</si>
  <si>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</si>
  <si>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</si>
  <si>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</si>
  <si>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</si>
  <si>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</si>
  <si>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</si>
  <si>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</si>
  <si>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</si>
  <si>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</si>
  <si>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</si>
  <si>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</si>
  <si>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</si>
  <si>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</si>
  <si>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</si>
  <si>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</si>
  <si>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</si>
  <si>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</si>
  <si>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</si>
  <si>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</si>
  <si>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</si>
  <si>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</si>
  <si>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</si>
  <si>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</si>
  <si>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</si>
  <si>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</si>
  <si>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</si>
  <si>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</si>
  <si>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</si>
  <si>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</si>
  <si>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</si>
  <si>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</si>
  <si>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</si>
  <si>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</si>
  <si>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</si>
  <si>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</si>
  <si>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</si>
  <si>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</si>
  <si>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</si>
  <si>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</si>
  <si>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</si>
  <si>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</si>
  <si>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</si>
  <si>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</si>
  <si>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</si>
  <si>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</si>
  <si>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</si>
  <si>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</si>
  <si>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</si>
  <si>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</si>
  <si>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</si>
  <si>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</si>
  <si>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</si>
  <si>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</si>
  <si>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</si>
  <si>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</si>
  <si>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</si>
  <si>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</si>
  <si>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</si>
  <si>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</si>
  <si>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</si>
  <si>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</si>
  <si>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</si>
  <si>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</si>
  <si>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</si>
  <si>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</si>
  <si>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</si>
  <si>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</si>
  <si>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</si>
  <si>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</si>
  <si>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</si>
  <si>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</si>
  <si>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</si>
  <si>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</si>
  <si>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</si>
  <si>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</si>
  <si>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</si>
  <si>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</si>
  <si>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</si>
  <si>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</si>
  <si>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</si>
  <si>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</si>
  <si>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</si>
  <si>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</si>
  <si>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</si>
  <si>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</si>
  <si>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</si>
  <si>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</si>
  <si>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</si>
  <si>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</si>
  <si>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</si>
  <si>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</si>
  <si>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</si>
  <si>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</si>
  <si>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</si>
  <si>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</si>
  <si>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</si>
  <si>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</si>
  <si>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</si>
  <si>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</si>
  <si>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</si>
  <si>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</si>
  <si>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</si>
  <si>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</si>
  <si>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</si>
  <si>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</si>
  <si>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</si>
  <si>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</si>
  <si>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</si>
  <si>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</si>
  <si>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</si>
  <si>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</si>
  <si>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</si>
  <si>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</si>
  <si>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</si>
  <si>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</si>
  <si>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</si>
  <si>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</si>
  <si>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</si>
  <si>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</si>
  <si>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</si>
  <si>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</si>
  <si>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</si>
  <si>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</si>
  <si>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</si>
  <si>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</si>
  <si>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</si>
  <si>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</si>
  <si>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</si>
  <si>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</si>
  <si>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</si>
  <si>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</si>
  <si>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</si>
  <si>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</si>
  <si>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</si>
  <si>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</si>
  <si>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</si>
  <si>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</si>
  <si>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</si>
  <si>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</si>
  <si>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</si>
  <si>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</si>
  <si>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</si>
  <si>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</si>
  <si>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</si>
  <si>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</si>
  <si>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</si>
  <si>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</si>
  <si>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</si>
  <si>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</si>
  <si>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</si>
  <si>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</si>
  <si>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</si>
  <si>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</si>
  <si>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</si>
  <si>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</si>
  <si>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</si>
  <si>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</si>
  <si>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</si>
  <si>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</si>
  <si>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</si>
  <si>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</si>
  <si>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</si>
  <si>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</si>
  <si>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</si>
  <si>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</si>
  <si>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</si>
  <si>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</si>
  <si>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</si>
  <si>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</si>
  <si>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</si>
  <si>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</si>
  <si>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</si>
  <si>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</si>
  <si>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</si>
  <si>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</si>
  <si>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</si>
  <si>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</si>
  <si>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</si>
  <si>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</si>
  <si>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</si>
  <si>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</si>
  <si>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</si>
  <si>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</si>
  <si>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</si>
  <si>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</si>
  <si>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</si>
  <si>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</si>
  <si>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</si>
  <si>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</si>
  <si>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</si>
  <si>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</si>
  <si>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</si>
  <si>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</si>
  <si>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</si>
  <si>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</si>
  <si>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</si>
  <si>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</si>
  <si>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</si>
  <si>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</si>
  <si>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</si>
  <si>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</si>
  <si>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</si>
  <si>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</si>
  <si>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</si>
  <si>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</si>
  <si>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</si>
  <si>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</si>
  <si>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</si>
  <si>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</si>
  <si>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</si>
  <si>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</si>
  <si>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</si>
  <si>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</si>
  <si>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</si>
  <si>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</si>
  <si>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</si>
  <si>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</si>
  <si>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</si>
  <si>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</si>
  <si>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</si>
  <si>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</si>
  <si>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</si>
  <si>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</si>
  <si>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</si>
  <si>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</si>
  <si>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</si>
  <si>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</si>
  <si>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</si>
  <si>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</si>
  <si>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</si>
  <si>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</si>
  <si>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</si>
  <si>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</si>
  <si>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</si>
  <si>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</si>
  <si>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</si>
  <si>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</si>
  <si>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</si>
  <si>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</si>
  <si>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</si>
  <si>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</si>
  <si>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</si>
  <si>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</si>
  <si>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</si>
  <si>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</si>
  <si>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</si>
  <si>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</si>
  <si>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</si>
  <si>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</si>
  <si>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</si>
  <si>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</si>
  <si>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</si>
  <si>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</si>
  <si>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</si>
  <si>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</si>
  <si>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</si>
  <si>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</si>
  <si>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</si>
  <si>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</si>
  <si>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</si>
  <si>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</si>
  <si>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</si>
  <si>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</si>
  <si>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</si>
  <si>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</si>
  <si>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</si>
  <si>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</si>
  <si>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</si>
  <si>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</si>
  <si>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</si>
  <si>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</si>
  <si>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</si>
  <si>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</si>
  <si>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</si>
  <si>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</si>
  <si>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</si>
  <si>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</si>
  <si>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</si>
  <si>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</si>
  <si>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</si>
  <si>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</si>
  <si>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</si>
  <si>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</si>
  <si>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</si>
  <si>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</si>
  <si>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</si>
  <si>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</si>
  <si>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</si>
  <si>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</si>
  <si>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</si>
  <si>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</si>
  <si>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</si>
  <si>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</si>
  <si>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</si>
  <si>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</si>
  <si>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</si>
  <si>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</si>
  <si>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</si>
  <si>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</si>
  <si>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</si>
  <si>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</si>
  <si>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</si>
  <si>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</si>
  <si>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</si>
  <si>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</si>
  <si>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</si>
  <si>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</si>
  <si>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</si>
  <si>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</si>
  <si>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</si>
  <si>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</si>
  <si>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</si>
  <si>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</si>
  <si>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</si>
  <si>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</si>
  <si>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</si>
  <si>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</si>
  <si>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</si>
  <si>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</si>
  <si>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</si>
  <si>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</si>
  <si>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</si>
  <si>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</si>
  <si>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</si>
  <si>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</si>
  <si>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</si>
  <si>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</si>
  <si>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</si>
  <si>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</si>
  <si>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</si>
  <si>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</si>
  <si>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</si>
  <si>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</si>
  <si>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</si>
  <si>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</si>
  <si>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</si>
  <si>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</si>
  <si>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</si>
  <si>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</si>
  <si>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</si>
  <si>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</si>
  <si>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</si>
  <si>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</si>
  <si>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</si>
  <si>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</si>
  <si>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</si>
  <si>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</si>
  <si>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</si>
  <si>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</si>
  <si>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</si>
  <si>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</si>
  <si>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</si>
  <si>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</si>
  <si>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</si>
  <si>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</si>
  <si>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</si>
  <si>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</si>
  <si>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</si>
  <si>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</si>
  <si>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</si>
  <si>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</si>
  <si>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</si>
  <si>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</si>
  <si>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</si>
  <si>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</si>
  <si>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</si>
  <si>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</si>
  <si>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</si>
  <si>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</si>
  <si>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</si>
  <si>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</si>
  <si>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</si>
  <si>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</si>
  <si>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</si>
  <si>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</si>
  <si>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</si>
  <si>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</si>
  <si>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</si>
  <si>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</si>
  <si>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</si>
  <si>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</si>
  <si>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</si>
  <si>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</si>
  <si>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</si>
  <si>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</si>
  <si>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</si>
  <si>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</si>
  <si>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</si>
  <si>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</si>
  <si>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</si>
  <si>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</si>
  <si>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</si>
  <si>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</si>
  <si>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</si>
  <si>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</si>
  <si>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</si>
  <si>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</si>
  <si>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</si>
  <si>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</si>
  <si>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</si>
  <si>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</si>
  <si>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</si>
  <si>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</si>
  <si>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</si>
  <si>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</si>
  <si>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</si>
  <si>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</si>
  <si>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</si>
  <si>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</si>
  <si>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</si>
  <si>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</si>
  <si>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</si>
  <si>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</si>
  <si>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</si>
  <si>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</si>
  <si>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</si>
  <si>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</si>
  <si>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</si>
  <si>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</si>
  <si>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</si>
  <si>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</si>
  <si>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</si>
  <si>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</si>
  <si>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</si>
  <si>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</si>
  <si>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</si>
  <si>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</si>
  <si>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</si>
  <si>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</si>
  <si>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</si>
  <si>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</si>
  <si>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</si>
  <si>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</si>
  <si>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</si>
  <si>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</si>
  <si>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</si>
  <si>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</si>
  <si>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</si>
  <si>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</si>
  <si>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</si>
  <si>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</si>
  <si>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</si>
  <si>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</si>
  <si>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</si>
  <si>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</si>
  <si>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</si>
  <si>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</si>
  <si>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</si>
  <si>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</si>
  <si>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</si>
  <si>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</si>
  <si>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</si>
  <si>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</si>
  <si>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</si>
  <si>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</si>
  <si>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</si>
  <si>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</si>
  <si>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</si>
  <si>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</si>
  <si>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</si>
  <si>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</si>
  <si>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</si>
  <si>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</si>
  <si>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</si>
  <si>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</si>
  <si>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</si>
  <si>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</si>
  <si>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</si>
  <si>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</si>
  <si>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</si>
  <si>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</si>
  <si>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</si>
  <si>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</si>
  <si>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</si>
  <si>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</si>
  <si>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</si>
  <si>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</si>
  <si>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</si>
  <si>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</si>
  <si>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</si>
  <si>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</si>
  <si>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</si>
  <si>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</si>
  <si>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</si>
  <si>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</si>
  <si>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</si>
  <si>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</si>
  <si>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</si>
  <si>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</si>
  <si>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</si>
  <si>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</si>
  <si>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</si>
  <si>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</si>
  <si>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</si>
  <si>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</si>
  <si>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</si>
  <si>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</si>
  <si>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</si>
  <si>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</si>
  <si>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</si>
  <si>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</si>
  <si>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</si>
  <si>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</si>
  <si>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</si>
  <si>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</si>
  <si>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</si>
  <si>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</si>
  <si>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</si>
  <si>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</si>
  <si>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</si>
  <si>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</si>
  <si>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</si>
  <si>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</si>
  <si>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</si>
  <si>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</si>
  <si>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</si>
  <si>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</si>
  <si>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</si>
  <si>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</si>
  <si>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</si>
  <si>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</si>
  <si>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</si>
  <si>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</si>
  <si>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</si>
  <si>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</si>
  <si>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</si>
  <si>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</si>
  <si>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</si>
  <si>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</si>
  <si>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</si>
  <si>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</si>
  <si>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</si>
  <si>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</si>
  <si>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</si>
  <si>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</si>
  <si>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</si>
  <si>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</si>
  <si>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</si>
  <si>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</si>
  <si>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</si>
  <si>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</si>
  <si>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</si>
  <si>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</si>
  <si>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</si>
  <si>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</si>
  <si>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</si>
  <si>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</si>
  <si>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</si>
  <si>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</si>
  <si>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</si>
  <si>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</si>
  <si>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</si>
  <si>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</si>
  <si>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</si>
  <si>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</si>
  <si>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</si>
  <si>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</si>
  <si>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</si>
  <si>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</si>
  <si>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</si>
  <si>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</si>
  <si>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</si>
  <si>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</si>
  <si>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</si>
  <si>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</si>
  <si>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</si>
  <si>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</si>
  <si>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</si>
  <si>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</si>
  <si>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</si>
  <si>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</si>
  <si>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</si>
  <si>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</si>
  <si>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</si>
  <si>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</si>
  <si>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</si>
  <si>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</si>
  <si>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</si>
  <si>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</si>
  <si>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</si>
  <si>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</si>
  <si>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</si>
  <si>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</si>
  <si>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</si>
  <si>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</si>
  <si>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</si>
  <si>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</si>
  <si>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</si>
  <si>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</si>
  <si>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</si>
  <si>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</si>
  <si>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</si>
  <si>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</si>
  <si>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</si>
  <si>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</si>
  <si>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</si>
  <si>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</si>
  <si>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</si>
  <si>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</si>
  <si>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</si>
  <si>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</si>
  <si>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</si>
  <si>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</si>
  <si>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</si>
  <si>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</si>
  <si>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</si>
  <si>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</si>
  <si>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</si>
  <si>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</si>
  <si>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</si>
  <si>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</si>
  <si>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</si>
  <si>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</si>
  <si>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</si>
  <si>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</si>
  <si>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</si>
  <si>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</si>
  <si>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</si>
  <si>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</si>
  <si>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</si>
  <si>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</si>
  <si>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</si>
  <si>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</si>
  <si>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</si>
  <si>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</si>
  <si>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</si>
  <si>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</si>
  <si>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</si>
  <si>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</si>
  <si>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</si>
  <si>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</si>
  <si>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</si>
  <si>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</si>
  <si>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</si>
  <si>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</si>
  <si>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</si>
  <si>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</si>
  <si>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</si>
  <si>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</si>
  <si>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</si>
  <si>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</si>
  <si>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</si>
  <si>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</si>
  <si>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</si>
  <si>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</si>
  <si>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</si>
  <si>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</si>
  <si>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</si>
  <si>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</si>
  <si>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</si>
  <si>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</si>
  <si>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</si>
  <si>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</si>
  <si>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</si>
  <si>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</si>
  <si>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</si>
  <si>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</si>
  <si>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</si>
  <si>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</si>
  <si>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</si>
  <si>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</si>
  <si>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</si>
  <si>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</si>
  <si>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</si>
  <si>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</si>
  <si>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</si>
  <si>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</si>
  <si>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</si>
  <si>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</si>
  <si>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</si>
  <si>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</si>
  <si>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</si>
  <si>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</si>
  <si>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</si>
  <si>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</si>
  <si>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</si>
  <si>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</si>
  <si>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</si>
  <si>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</si>
  <si>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</si>
  <si>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</si>
  <si>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</si>
  <si>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</si>
  <si>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</si>
  <si>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</si>
  <si>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</si>
  <si>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</si>
  <si>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</si>
  <si>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</si>
  <si>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</si>
  <si>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</si>
  <si>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</si>
  <si>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</si>
  <si>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</si>
  <si>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</si>
  <si>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</si>
  <si>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</si>
  <si>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</si>
  <si>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</si>
  <si>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</si>
  <si>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</si>
  <si>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</si>
  <si>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</si>
  <si>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</si>
  <si>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</si>
  <si>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</si>
  <si>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</si>
  <si>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</si>
  <si>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</si>
  <si>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</si>
  <si>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</si>
  <si>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</si>
  <si>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</si>
  <si>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</si>
  <si>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</si>
  <si>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</si>
  <si>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</si>
  <si>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</si>
  <si>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</si>
  <si>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</si>
  <si>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</si>
  <si>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</si>
  <si>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</si>
  <si>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</si>
  <si>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</si>
  <si>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</si>
  <si>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</si>
  <si>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</si>
  <si>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</si>
  <si>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</si>
  <si>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</si>
  <si>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</si>
  <si>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</si>
  <si>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</si>
  <si>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</si>
  <si>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</si>
  <si>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</si>
  <si>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</si>
  <si>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</si>
  <si>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</si>
  <si>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</si>
  <si>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</si>
  <si>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</si>
  <si>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</si>
  <si>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</si>
  <si>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</si>
  <si>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</si>
  <si>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</si>
  <si>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</si>
  <si>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</si>
  <si>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</si>
  <si>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</si>
  <si>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</si>
  <si>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</si>
  <si>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</si>
  <si>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</si>
  <si>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</si>
  <si>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</si>
  <si>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</si>
  <si>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</si>
  <si>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</si>
  <si>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</si>
  <si>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</si>
  <si>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</si>
  <si>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</si>
  <si>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</si>
  <si>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</si>
  <si>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</si>
  <si>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</si>
  <si>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</si>
  <si>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</si>
  <si>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</si>
  <si>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</si>
  <si>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</si>
  <si>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</si>
  <si>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</si>
  <si>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</si>
  <si>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</si>
  <si>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</si>
  <si>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</si>
  <si>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</si>
  <si>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</si>
  <si>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</si>
  <si>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</si>
  <si>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</si>
  <si>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</si>
  <si>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</si>
  <si>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</si>
  <si>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</si>
  <si>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</si>
  <si>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</si>
  <si>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</si>
  <si>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</si>
  <si>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</si>
  <si>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</si>
  <si>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</si>
  <si>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</si>
  <si>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</si>
  <si>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</si>
  <si>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</si>
  <si>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</si>
  <si>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</si>
  <si>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</si>
  <si>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</si>
  <si>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</si>
  <si>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</si>
  <si>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</si>
  <si>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</si>
  <si>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</si>
  <si>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</si>
  <si>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</si>
  <si>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</si>
  <si>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</si>
  <si>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</si>
  <si>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</si>
  <si>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</si>
  <si>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</si>
  <si>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</si>
  <si>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</si>
  <si>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</si>
  <si>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</si>
  <si>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</si>
  <si>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</si>
  <si>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</si>
  <si>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</si>
  <si>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</si>
  <si>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</si>
  <si>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</si>
  <si>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</si>
  <si>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</si>
  <si>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</si>
  <si>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</si>
  <si>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</si>
  <si>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</si>
  <si>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</si>
  <si>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</si>
  <si>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</si>
  <si>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</si>
  <si>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</si>
  <si>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</si>
  <si>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</si>
  <si>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</si>
  <si>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</si>
  <si>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</si>
  <si>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</si>
  <si>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</si>
  <si>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</si>
  <si>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</si>
  <si>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</si>
  <si>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</si>
  <si>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</si>
  <si>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</si>
  <si>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</si>
  <si>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</si>
  <si>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</si>
  <si>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</si>
  <si>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</si>
  <si>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</si>
  <si>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</si>
  <si>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</si>
  <si>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</si>
  <si>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</si>
  <si>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</si>
  <si>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</si>
  <si>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</si>
  <si>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</si>
  <si>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</si>
  <si>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</si>
  <si>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</si>
  <si>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</si>
  <si>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</si>
  <si>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</si>
  <si>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</si>
  <si>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</si>
  <si>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</si>
  <si>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</si>
  <si>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</si>
  <si>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</si>
  <si>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</si>
  <si>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</si>
  <si>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</si>
  <si>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</si>
  <si>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</si>
  <si>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</si>
  <si>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</si>
  <si>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</si>
  <si>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</si>
  <si>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</si>
  <si>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</si>
  <si>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</si>
  <si>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</si>
  <si>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</si>
  <si>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</si>
  <si>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</si>
  <si>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</si>
  <si>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</si>
  <si>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</si>
  <si>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</si>
  <si>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</si>
  <si>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</si>
  <si>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</si>
  <si>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</si>
  <si>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</si>
  <si>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</si>
  <si>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</si>
  <si>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</si>
  <si>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</si>
  <si>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</si>
  <si>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</si>
  <si>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</si>
  <si>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</si>
  <si>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</si>
  <si>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</si>
  <si>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</si>
  <si>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</si>
  <si>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</si>
  <si>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</si>
  <si>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</si>
  <si>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</si>
  <si>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</si>
  <si>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</si>
  <si>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</si>
  <si>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</si>
  <si>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</si>
  <si>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</si>
  <si>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</si>
  <si>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</si>
  <si>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</si>
  <si>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</si>
  <si>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</si>
  <si>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</si>
  <si>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</si>
  <si>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</si>
  <si>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</si>
  <si>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</si>
  <si>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</si>
  <si>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</si>
  <si>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</si>
  <si>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</si>
  <si>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</si>
  <si>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</si>
  <si>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</si>
  <si>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</si>
  <si>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</si>
  <si>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</si>
  <si>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</si>
  <si>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</si>
  <si>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</si>
  <si>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</si>
  <si>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</si>
  <si>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</si>
  <si>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</si>
  <si>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</si>
  <si>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</si>
  <si>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</si>
  <si>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</si>
  <si>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</si>
  <si>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</si>
  <si>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</si>
  <si>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</si>
  <si>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</si>
  <si>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</si>
  <si>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</si>
  <si>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</si>
  <si>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</si>
  <si>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</si>
  <si>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</si>
  <si>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</si>
  <si>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</si>
  <si>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</si>
  <si>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</si>
  <si>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</si>
  <si>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</si>
  <si>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</si>
  <si>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</si>
  <si>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</si>
  <si>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</si>
  <si>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</si>
  <si>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</si>
  <si>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</si>
  <si>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</si>
  <si>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</si>
  <si>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</si>
  <si>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</si>
  <si>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</si>
  <si>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</si>
  <si>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</si>
  <si>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</si>
  <si>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</si>
  <si>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</si>
  <si>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</si>
  <si>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</si>
  <si>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</si>
  <si>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</si>
  <si>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</si>
  <si>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</si>
  <si>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</si>
  <si>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</si>
  <si>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</si>
  <si>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</si>
  <si>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</si>
  <si>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</si>
  <si>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</si>
  <si>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</si>
  <si>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</si>
  <si>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</si>
  <si>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</si>
  <si>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</si>
  <si>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</si>
  <si>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</si>
  <si>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</si>
  <si>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</si>
  <si>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</si>
  <si>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</si>
  <si>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</si>
  <si>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</si>
  <si>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</si>
  <si>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</si>
  <si>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</si>
  <si>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</si>
  <si>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</si>
  <si>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</si>
  <si>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</si>
  <si>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</si>
  <si>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</si>
  <si>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</si>
  <si>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</si>
  <si>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</si>
  <si>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</si>
  <si>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</si>
  <si>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</si>
  <si>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</si>
  <si>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</si>
  <si>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</si>
  <si>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</si>
  <si>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</si>
  <si>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</si>
  <si>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</si>
  <si>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</si>
  <si>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</si>
  <si>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</si>
  <si>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</si>
  <si>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</si>
  <si>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</si>
  <si>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</si>
  <si>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</si>
  <si>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</si>
  <si>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</si>
  <si>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</si>
  <si>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</si>
  <si>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</si>
  <si>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</si>
  <si>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</si>
  <si>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</si>
  <si>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</si>
  <si>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</si>
  <si>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</si>
  <si>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</si>
  <si>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</si>
  <si>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</si>
  <si>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</si>
  <si>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</si>
  <si>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</si>
  <si>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</si>
  <si>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</si>
  <si>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</si>
  <si>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</si>
  <si>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</si>
  <si>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</si>
  <si>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</si>
  <si>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</si>
  <si>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</si>
  <si>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</si>
  <si>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</si>
  <si>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</si>
  <si>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</si>
  <si>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</si>
  <si>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</si>
  <si>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</si>
  <si>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</si>
  <si>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</si>
  <si>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</si>
  <si>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</si>
  <si>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</si>
  <si>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</si>
  <si>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</si>
  <si>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</si>
  <si>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</si>
  <si>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</si>
  <si>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</si>
  <si>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</si>
  <si>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</si>
  <si>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</si>
  <si>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</si>
  <si>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</si>
  <si>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</si>
  <si>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</si>
  <si>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</si>
  <si>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</si>
  <si>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</si>
  <si>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</si>
  <si>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</si>
  <si>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</si>
  <si>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</si>
  <si>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</si>
  <si>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</si>
  <si>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</si>
  <si>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</si>
  <si>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</si>
  <si>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</si>
  <si>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</si>
  <si>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</si>
  <si>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</si>
  <si>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</si>
  <si>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</si>
  <si>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</si>
  <si>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</si>
  <si>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</si>
  <si>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</si>
  <si>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</si>
  <si>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</si>
  <si>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</si>
  <si>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</si>
  <si>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</si>
  <si>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</si>
  <si>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</si>
  <si>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</si>
  <si>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</si>
  <si>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</si>
  <si>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</si>
  <si>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</si>
  <si>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</si>
  <si>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</si>
  <si>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</si>
  <si>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</si>
  <si>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</si>
  <si>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</si>
  <si>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</si>
  <si>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</si>
  <si>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</si>
  <si>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</si>
  <si>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</si>
  <si>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</si>
  <si>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</si>
  <si>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</si>
  <si>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</si>
  <si>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</si>
  <si>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</si>
  <si>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</si>
  <si>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</si>
  <si>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</si>
  <si>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</si>
  <si>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</si>
  <si>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</si>
  <si>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</si>
  <si>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</si>
  <si>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</si>
  <si>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</si>
  <si>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</si>
  <si>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</si>
  <si>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</si>
  <si>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</si>
  <si>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</si>
  <si>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</si>
  <si>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</si>
  <si>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</si>
  <si>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</si>
  <si>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</si>
  <si>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</si>
  <si>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</si>
  <si>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</si>
  <si>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</si>
  <si>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</si>
  <si>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</si>
  <si>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</si>
  <si>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</si>
  <si>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</si>
  <si>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</si>
  <si>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</si>
  <si>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</si>
  <si>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</si>
  <si>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</si>
  <si>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</si>
  <si>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</si>
  <si>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</si>
  <si>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</si>
  <si>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</si>
  <si>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</si>
  <si>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</si>
  <si>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</si>
  <si>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</si>
  <si>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</si>
  <si>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</si>
  <si>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</si>
  <si>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</si>
  <si>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</si>
  <si>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</si>
  <si>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</si>
  <si>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</si>
  <si>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</si>
  <si>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</si>
  <si>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</si>
  <si>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</si>
  <si>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</si>
  <si>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</si>
  <si>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</si>
  <si>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</si>
  <si>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</si>
  <si>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</si>
  <si>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</si>
  <si>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</si>
  <si>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</si>
  <si>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</si>
  <si>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</si>
  <si>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</si>
  <si>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</si>
  <si>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</si>
  <si>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</si>
  <si>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</si>
  <si>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</si>
  <si>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</si>
  <si>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</si>
  <si>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</si>
  <si>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</si>
  <si>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</si>
  <si>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</si>
  <si>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</si>
  <si>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</si>
  <si>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</si>
  <si>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</si>
  <si>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</si>
  <si>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</si>
  <si>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</si>
  <si>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</si>
  <si>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</si>
  <si>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</si>
  <si>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</si>
  <si>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</si>
  <si>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</si>
  <si>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</si>
  <si>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</si>
  <si>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</si>
  <si>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</si>
  <si>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</si>
  <si>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</si>
  <si>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</si>
  <si>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</si>
  <si>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</si>
  <si>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</si>
  <si>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</si>
  <si>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</si>
  <si>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</si>
  <si>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</si>
  <si>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</si>
  <si>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</si>
  <si>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</si>
  <si>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</si>
  <si>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</si>
  <si>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</si>
  <si>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</si>
  <si>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</si>
  <si>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</si>
  <si>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</si>
  <si>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</si>
  <si>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</si>
  <si>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</si>
  <si>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</si>
  <si>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</si>
  <si>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</si>
  <si>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</si>
  <si>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</si>
  <si>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</si>
  <si>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</si>
  <si>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</si>
  <si>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</si>
  <si>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</si>
  <si>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</si>
  <si>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</si>
  <si>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</si>
  <si>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</si>
  <si>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</si>
  <si>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</si>
  <si>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</si>
  <si>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</si>
  <si>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</si>
  <si>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</si>
  <si>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</si>
  <si>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</si>
  <si>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</si>
  <si>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</si>
  <si>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</si>
  <si>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</si>
  <si>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</si>
  <si>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</si>
  <si>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</si>
  <si>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</si>
  <si>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</si>
  <si>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</si>
  <si>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</si>
  <si>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</si>
  <si>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</si>
  <si>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</si>
  <si>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</si>
  <si>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</si>
  <si>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</si>
  <si>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</si>
  <si>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</si>
  <si>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</si>
  <si>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</si>
  <si>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</si>
  <si>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</si>
  <si>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</si>
  <si>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</si>
  <si>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</si>
  <si>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</si>
  <si>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</si>
  <si>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</si>
  <si>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</si>
  <si>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</si>
  <si>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</si>
  <si>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</si>
  <si>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</si>
  <si>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</si>
  <si>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</si>
  <si>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</si>
  <si>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</si>
  <si>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</si>
  <si>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</si>
  <si>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</si>
  <si>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</si>
  <si>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</si>
  <si>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</si>
  <si>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</si>
  <si>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</si>
  <si>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</si>
  <si>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</si>
  <si>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</si>
  <si>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</si>
  <si>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</si>
  <si>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</si>
  <si>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</si>
  <si>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</si>
  <si>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</si>
  <si>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</si>
  <si>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</si>
  <si>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</si>
  <si>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</si>
  <si>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</si>
  <si>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</si>
  <si>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</si>
  <si>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</si>
  <si>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</si>
  <si>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</si>
  <si>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</si>
  <si>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</si>
  <si>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</si>
  <si>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</si>
  <si>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</si>
  <si>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</si>
  <si>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</si>
  <si>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</si>
  <si>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</si>
  <si>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</si>
  <si>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</si>
  <si>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</si>
  <si>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</si>
  <si>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</si>
  <si>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</si>
  <si>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</si>
  <si>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</si>
  <si>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</si>
  <si>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</si>
  <si>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</si>
  <si>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</si>
  <si>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</si>
  <si>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</si>
  <si>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</si>
  <si>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</si>
  <si>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</si>
  <si>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</si>
  <si>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</si>
  <si>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</si>
  <si>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</si>
  <si>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</si>
  <si>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</si>
  <si>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</si>
  <si>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</si>
  <si>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</si>
  <si>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</si>
  <si>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</si>
  <si>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</si>
  <si>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</si>
  <si>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</si>
  <si>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</si>
  <si>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</si>
  <si>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</si>
  <si>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</si>
  <si>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</si>
  <si>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</si>
  <si>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</si>
  <si>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</si>
  <si>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</si>
  <si>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</si>
  <si>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</si>
  <si>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</si>
  <si>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</si>
  <si>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</si>
  <si>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</si>
  <si>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</si>
  <si>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</si>
  <si>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</si>
  <si>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</si>
  <si>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</si>
  <si>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</si>
  <si>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</si>
  <si>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</si>
  <si>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</si>
  <si>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</si>
  <si>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</si>
  <si>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</si>
  <si>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</si>
  <si>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</si>
  <si>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</si>
  <si>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</si>
  <si>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</si>
  <si>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</si>
  <si>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</si>
  <si>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</si>
  <si>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</si>
  <si>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</si>
  <si>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</si>
  <si>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</si>
  <si>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</si>
  <si>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</si>
  <si>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</si>
  <si>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</si>
  <si>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</si>
  <si>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</si>
  <si>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</si>
  <si>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</si>
  <si>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</si>
  <si>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</si>
  <si>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</si>
  <si>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</si>
  <si>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</si>
  <si>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</si>
  <si>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</si>
  <si>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</si>
  <si>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</si>
  <si>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</si>
  <si>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</si>
  <si>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</si>
  <si>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</si>
  <si>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</si>
  <si>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</si>
  <si>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</si>
  <si>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</si>
  <si>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</si>
  <si>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</si>
  <si>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</si>
  <si>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</si>
  <si>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</si>
  <si>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</si>
  <si>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</si>
  <si>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</si>
  <si>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</si>
  <si>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</si>
  <si>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</si>
  <si>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</si>
  <si>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</si>
  <si>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</si>
  <si>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</si>
  <si>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</si>
  <si>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</si>
  <si>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</si>
  <si>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</si>
  <si>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</si>
  <si>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</si>
  <si>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</si>
  <si>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</si>
  <si>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</si>
  <si>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</si>
  <si>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</si>
  <si>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</si>
  <si>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</si>
  <si>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</si>
  <si>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</si>
  <si>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</si>
  <si>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</si>
  <si>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</si>
  <si>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</si>
  <si>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</si>
  <si>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</si>
  <si>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</si>
  <si>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</si>
  <si>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</si>
  <si>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</si>
  <si>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</si>
  <si>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</si>
  <si>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</si>
  <si>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</si>
  <si>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</si>
  <si>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</si>
  <si>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</si>
  <si>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</si>
  <si>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</si>
  <si>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</si>
  <si>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</si>
  <si>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</si>
  <si>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</si>
  <si>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</si>
  <si>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</si>
  <si>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</si>
  <si>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</si>
  <si>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</si>
  <si>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</si>
  <si>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</si>
  <si>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</si>
  <si>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</si>
  <si>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</si>
  <si>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</si>
  <si>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</si>
  <si>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</si>
  <si>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</si>
  <si>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</si>
  <si>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</si>
  <si>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</si>
  <si>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</si>
  <si>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</si>
  <si>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</si>
  <si>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</si>
  <si>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</si>
  <si>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</si>
  <si>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</si>
  <si>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</si>
  <si>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</si>
  <si>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</si>
  <si>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</si>
  <si>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</si>
  <si>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</si>
  <si>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</si>
  <si>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</si>
  <si>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</si>
  <si>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</si>
  <si>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</si>
  <si>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</si>
  <si>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</si>
  <si>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</si>
  <si>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</si>
  <si>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</si>
  <si>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</si>
  <si>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</si>
  <si>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</si>
  <si>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</si>
  <si>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</si>
  <si>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</si>
  <si>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</si>
  <si>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</si>
  <si>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</si>
  <si>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</si>
  <si>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</si>
  <si>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</si>
  <si>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</si>
  <si>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</si>
  <si>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</si>
  <si>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</si>
  <si>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</si>
  <si>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</si>
  <si>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</si>
  <si>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</si>
  <si>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</si>
  <si>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</si>
  <si>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</si>
  <si>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</si>
  <si>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</si>
  <si>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</si>
  <si>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</si>
  <si>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</si>
  <si>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</si>
  <si>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</si>
  <si>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</si>
  <si>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</si>
  <si>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</si>
  <si>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</si>
  <si>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</si>
  <si>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</si>
  <si>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</si>
  <si>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</si>
  <si>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</si>
  <si>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</si>
  <si>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</si>
  <si>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</si>
  <si>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</si>
  <si>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</si>
  <si>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</si>
  <si>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</si>
  <si>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</si>
  <si>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</si>
  <si>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</si>
  <si>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</si>
  <si>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</si>
  <si>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</si>
  <si>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</si>
  <si>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</si>
  <si>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</si>
  <si>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</si>
  <si>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</si>
  <si>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</si>
  <si>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</si>
  <si>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</si>
  <si>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</si>
  <si>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</si>
  <si>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</si>
  <si>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</si>
  <si>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</si>
  <si>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</si>
  <si>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</si>
  <si>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</si>
  <si>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</si>
  <si>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</si>
  <si>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</si>
  <si>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</si>
  <si>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</si>
  <si>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</si>
  <si>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</si>
  <si>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</si>
  <si>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</si>
  <si>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</si>
  <si>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</si>
  <si>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</si>
  <si>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</si>
  <si>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</si>
  <si>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</si>
  <si>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</si>
  <si>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</si>
  <si>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</si>
  <si>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</si>
  <si>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</si>
  <si>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</si>
  <si>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</si>
  <si>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</si>
  <si>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</si>
  <si>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</si>
  <si>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</si>
  <si>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</si>
  <si>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</si>
  <si>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</si>
  <si>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</si>
  <si>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</si>
  <si>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</si>
  <si>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</si>
  <si>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</si>
  <si>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</si>
  <si>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</si>
  <si>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</si>
  <si>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</si>
  <si>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</si>
  <si>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</si>
  <si>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</si>
  <si>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</si>
  <si>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</si>
  <si>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</si>
  <si>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</si>
  <si>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</si>
  <si>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</si>
  <si>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</si>
  <si>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</si>
  <si>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</si>
  <si>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</si>
  <si>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</si>
  <si>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</si>
  <si>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</si>
  <si>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</si>
  <si>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</si>
  <si>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</si>
  <si>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</si>
  <si>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</si>
  <si>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</si>
  <si>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</si>
  <si>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</si>
  <si>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</si>
  <si>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</si>
  <si>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</si>
  <si>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</si>
  <si>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</si>
  <si>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</si>
  <si>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</si>
  <si>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</si>
  <si>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</si>
  <si>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</si>
  <si>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</si>
  <si>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</si>
  <si>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</si>
  <si>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</si>
  <si>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</si>
  <si>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</si>
  <si>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</si>
  <si>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</si>
  <si>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</si>
  <si>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</si>
  <si>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</si>
  <si>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</si>
  <si>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</si>
  <si>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</si>
  <si>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</si>
  <si>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</si>
  <si>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</si>
  <si>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</si>
  <si>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</si>
  <si>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</si>
  <si>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</si>
  <si>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</si>
  <si>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</si>
  <si>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</si>
  <si>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</si>
  <si>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</si>
  <si>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</si>
  <si>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</si>
  <si>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</si>
  <si>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</si>
  <si>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</si>
  <si>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</si>
  <si>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</si>
  <si>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</si>
  <si>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</si>
  <si>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</si>
  <si>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</si>
  <si>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</si>
  <si>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</si>
  <si>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</si>
  <si>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</si>
  <si>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</si>
  <si>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</si>
  <si>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</si>
  <si>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</si>
  <si>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</si>
  <si>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</si>
  <si>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</si>
  <si>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</si>
  <si>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</si>
  <si>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</si>
  <si>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</si>
  <si>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</si>
  <si>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</si>
  <si>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</si>
  <si>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</si>
  <si>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</si>
  <si>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</si>
  <si>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</si>
  <si>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</si>
  <si>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</si>
  <si>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</si>
  <si>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</si>
  <si>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</si>
  <si>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</si>
  <si>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</si>
  <si>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</si>
  <si>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</si>
  <si>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</si>
  <si>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</si>
  <si>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</si>
  <si>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</si>
  <si>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</si>
  <si>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</si>
  <si>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</si>
  <si>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</si>
  <si>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</si>
  <si>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</si>
  <si>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</si>
  <si>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</si>
  <si>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</si>
  <si>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</si>
  <si>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</si>
  <si>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</si>
  <si>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</si>
  <si>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</si>
  <si>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</si>
  <si>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</si>
  <si>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</si>
  <si>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</si>
  <si>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</si>
  <si>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</si>
  <si>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</si>
  <si>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</si>
  <si>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</si>
  <si>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</si>
  <si>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</si>
  <si>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</si>
  <si>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</si>
  <si>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</si>
  <si>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</si>
  <si>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</si>
  <si>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</si>
  <si>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</si>
  <si>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</si>
  <si>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</si>
  <si>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</si>
  <si>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</si>
  <si>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</si>
  <si>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</si>
  <si>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</si>
  <si>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</si>
  <si>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</si>
  <si>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</si>
  <si>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</si>
  <si>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</si>
  <si>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</si>
  <si>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</si>
  <si>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</si>
  <si>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</si>
  <si>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</si>
  <si>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</si>
  <si>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</si>
  <si>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</si>
  <si>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</si>
  <si>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</si>
  <si>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</si>
  <si>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</si>
  <si>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</si>
  <si>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</si>
  <si>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</si>
  <si>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</si>
  <si>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</si>
  <si>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</si>
  <si>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</si>
  <si>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</si>
  <si>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</si>
  <si>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</si>
  <si>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</si>
  <si>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</si>
  <si>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</si>
  <si>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</si>
  <si>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</si>
  <si>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</si>
  <si>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</si>
  <si>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</si>
  <si>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</si>
  <si>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</si>
  <si>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</si>
  <si>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</si>
  <si>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</si>
  <si>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</si>
  <si>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</si>
  <si>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</si>
  <si>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</si>
  <si>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</si>
  <si>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</si>
  <si>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</si>
  <si>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</si>
  <si>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</si>
  <si>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</si>
  <si>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</si>
  <si>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</si>
  <si>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</si>
  <si>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</si>
  <si>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</si>
  <si>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</si>
  <si>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</si>
  <si>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</si>
  <si>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</si>
  <si>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</si>
  <si>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</si>
  <si>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</si>
  <si>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</si>
  <si>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</si>
  <si>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</si>
  <si>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</si>
  <si>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</si>
  <si>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</si>
  <si>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</si>
  <si>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</si>
  <si>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</si>
  <si>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</si>
  <si>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</si>
  <si>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</si>
  <si>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</si>
  <si>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</si>
  <si>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</si>
  <si>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</si>
  <si>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</si>
  <si>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</si>
  <si>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</si>
  <si>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</si>
  <si>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</si>
  <si>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</si>
  <si>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</si>
  <si>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</si>
  <si>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</si>
  <si>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</si>
  <si>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</si>
  <si>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</si>
  <si>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</si>
  <si>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</si>
  <si>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</si>
  <si>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</si>
  <si>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</si>
  <si>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</si>
  <si>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</si>
  <si>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</si>
  <si>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</si>
  <si>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</si>
  <si>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</si>
  <si>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</si>
  <si>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</si>
  <si>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</si>
  <si>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</si>
  <si>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</si>
  <si>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</si>
  <si>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</si>
  <si>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</si>
  <si>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</si>
  <si>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</si>
  <si>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</si>
  <si>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</si>
  <si>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</si>
  <si>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</si>
  <si>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</si>
  <si>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</si>
  <si>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</si>
  <si>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</si>
  <si>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</si>
  <si>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</si>
  <si>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</si>
  <si>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</si>
  <si>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</si>
  <si>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</si>
  <si>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</si>
  <si>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</si>
  <si>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</si>
  <si>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</si>
  <si>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</si>
  <si>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</si>
  <si>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</si>
  <si>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</si>
  <si>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</si>
  <si>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</si>
  <si>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</si>
  <si>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</si>
  <si>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</si>
  <si>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</si>
  <si>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</si>
  <si>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</si>
  <si>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</si>
  <si>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</si>
  <si>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</si>
  <si>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</si>
  <si>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</si>
  <si>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</si>
  <si>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</si>
  <si>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</si>
  <si>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</si>
  <si>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</si>
  <si>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</si>
  <si>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</si>
  <si>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</si>
  <si>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</si>
  <si>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</si>
  <si>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</si>
  <si>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</si>
  <si>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</si>
  <si>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</si>
  <si>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</si>
  <si>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</si>
  <si>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</si>
  <si>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</si>
  <si>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</si>
  <si>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</si>
  <si>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</si>
  <si>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</si>
  <si>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</si>
  <si>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</si>
  <si>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</si>
  <si>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</si>
  <si>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</si>
  <si>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</si>
  <si>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</si>
  <si>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</si>
  <si>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</si>
  <si>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</si>
  <si>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</si>
  <si>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</si>
  <si>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</si>
  <si>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</si>
  <si>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</si>
  <si>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</si>
  <si>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</si>
  <si>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</si>
  <si>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</si>
  <si>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</si>
  <si>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</si>
  <si>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</si>
  <si>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</si>
  <si>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</si>
  <si>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</si>
  <si>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</si>
  <si>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</si>
  <si>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</si>
  <si>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</si>
  <si>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</si>
  <si>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</si>
  <si>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</si>
  <si>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</si>
  <si>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</si>
  <si>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</si>
  <si>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</si>
  <si>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</si>
  <si>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</si>
  <si>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</si>
  <si>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</si>
  <si>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</si>
  <si>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</si>
  <si>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</si>
  <si>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</si>
  <si>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</si>
  <si>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</si>
  <si>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</si>
  <si>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</si>
  <si>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</si>
  <si>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</si>
  <si>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</si>
  <si>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</si>
  <si>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</si>
  <si>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</si>
  <si>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</si>
  <si>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</si>
  <si>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</si>
  <si>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</si>
  <si>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</si>
  <si>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</si>
  <si>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</si>
  <si>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</si>
  <si>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</si>
  <si>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</si>
  <si>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</si>
  <si>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</si>
  <si>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</si>
  <si>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</si>
  <si>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</si>
  <si>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</si>
  <si>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</si>
  <si>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</si>
  <si>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</si>
  <si>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</si>
  <si>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</si>
  <si>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</si>
  <si>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</si>
  <si>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</si>
  <si>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</si>
  <si>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</si>
  <si>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</si>
  <si>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</si>
  <si>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</si>
  <si>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</si>
  <si>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</si>
  <si>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</si>
  <si>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</si>
  <si>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</si>
  <si>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</si>
  <si>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</si>
  <si>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</si>
  <si>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</si>
  <si>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</si>
  <si>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</si>
  <si>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</si>
  <si>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</si>
  <si>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</si>
  <si>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</si>
  <si>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</si>
  <si>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</si>
  <si>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</si>
  <si>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</si>
  <si>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</si>
  <si>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</si>
  <si>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</si>
  <si>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</si>
  <si>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</si>
  <si>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</si>
  <si>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</si>
  <si>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</si>
  <si>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</si>
  <si>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</si>
  <si>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</si>
  <si>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</si>
  <si>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</si>
  <si>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</si>
  <si>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</si>
  <si>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</si>
  <si>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</si>
  <si>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</si>
  <si>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</si>
  <si>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</si>
  <si>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</si>
  <si>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</si>
  <si>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</si>
  <si>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</si>
  <si>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</si>
  <si>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</si>
  <si>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</si>
  <si>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</si>
  <si>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</si>
  <si>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</si>
  <si>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</si>
  <si>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</si>
  <si>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</si>
  <si>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</si>
  <si>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</si>
  <si>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</si>
  <si>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</si>
  <si>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</si>
  <si>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</si>
  <si>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</si>
  <si>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</si>
  <si>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</si>
  <si>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</si>
  <si>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</si>
  <si>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</si>
  <si>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</si>
  <si>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</si>
  <si>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</si>
  <si>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</si>
  <si>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</si>
  <si>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</si>
  <si>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</si>
  <si>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</si>
  <si>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</si>
  <si>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</si>
  <si>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</si>
  <si>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</si>
  <si>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</si>
  <si>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</si>
  <si>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</si>
  <si>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</si>
  <si>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</si>
  <si>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</si>
  <si>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</si>
  <si>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</si>
  <si>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</si>
  <si>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</si>
  <si>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</si>
  <si>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</si>
  <si>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</si>
  <si>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</si>
  <si>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</si>
  <si>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</si>
  <si>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</si>
  <si>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</si>
  <si>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</si>
  <si>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</si>
  <si>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</si>
  <si>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</si>
  <si>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</si>
  <si>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</si>
  <si>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</si>
  <si>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</si>
  <si>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</si>
  <si>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</si>
  <si>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</si>
  <si>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</si>
  <si>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</si>
  <si>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</si>
  <si>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</si>
  <si>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</si>
  <si>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</si>
  <si>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</si>
  <si>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</si>
  <si>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</si>
  <si>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</si>
  <si>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</si>
  <si>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</si>
  <si>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</si>
  <si>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</si>
  <si>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</si>
  <si>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</si>
  <si>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</si>
  <si>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</si>
  <si>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</si>
  <si>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</si>
  <si>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</si>
  <si>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</si>
  <si>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</si>
  <si>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</si>
  <si>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</si>
  <si>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</si>
  <si>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</si>
  <si>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</si>
  <si>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</si>
  <si>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</si>
  <si>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</si>
  <si>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</si>
  <si>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</si>
  <si>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</si>
  <si>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</si>
  <si>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</si>
  <si>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</si>
  <si>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</si>
  <si>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</si>
  <si>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</si>
  <si>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</si>
  <si>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</si>
  <si>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</si>
  <si>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</si>
  <si>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</si>
  <si>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</si>
  <si>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</si>
  <si>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</si>
  <si>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</si>
  <si>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</si>
  <si>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</si>
  <si>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</si>
  <si>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</si>
  <si>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</si>
  <si>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</si>
  <si>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</si>
  <si>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</si>
  <si>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</si>
  <si>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</si>
  <si>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</si>
  <si>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</si>
  <si>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</si>
  <si>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</si>
  <si>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</si>
  <si>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</si>
  <si>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</si>
  <si>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</si>
  <si>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</si>
  <si>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</si>
  <si>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</si>
  <si>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</si>
  <si>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</si>
  <si>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</si>
  <si>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</si>
  <si>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</si>
  <si>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</si>
  <si>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</si>
  <si>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</si>
  <si>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</si>
  <si>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</si>
  <si>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</si>
  <si>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</si>
  <si>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</si>
  <si>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</si>
  <si>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</si>
  <si>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</si>
  <si>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</si>
  <si>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</si>
  <si>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</si>
  <si>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</si>
  <si>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</si>
  <si>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</si>
  <si>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</si>
  <si>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</si>
  <si>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</si>
  <si>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</si>
  <si>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</si>
  <si>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</si>
  <si>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</si>
  <si>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</si>
  <si>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</si>
  <si>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</si>
  <si>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</si>
  <si>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</si>
  <si>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</si>
  <si>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</si>
  <si>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</si>
  <si>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</si>
  <si>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</si>
  <si>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</si>
  <si>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</si>
  <si>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</si>
  <si>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</si>
  <si>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</si>
  <si>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</si>
  <si>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</si>
  <si>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</si>
  <si>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</si>
  <si>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</si>
  <si>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</si>
  <si>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</si>
  <si>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</si>
  <si>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</si>
  <si>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</si>
  <si>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</si>
  <si>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</si>
  <si>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</si>
  <si>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</si>
  <si>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</si>
  <si>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</si>
  <si>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</si>
  <si>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</si>
  <si>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</si>
  <si>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</si>
  <si>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</si>
  <si>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</si>
  <si>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</si>
  <si>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</si>
  <si>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</si>
  <si>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</si>
  <si>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</si>
  <si>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</si>
  <si>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</si>
  <si>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</si>
  <si>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</si>
  <si>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</si>
  <si>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</si>
  <si>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</si>
  <si>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</si>
  <si>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</si>
  <si>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</si>
  <si>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</si>
  <si>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</si>
  <si>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</si>
  <si>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</si>
  <si>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</si>
  <si>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</si>
  <si>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</si>
  <si>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</si>
  <si>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</si>
  <si>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</si>
  <si>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</si>
  <si>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</si>
  <si>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</si>
  <si>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</si>
  <si>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</si>
  <si>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</si>
  <si>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</si>
  <si>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</si>
  <si>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</si>
  <si>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</si>
  <si>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</si>
  <si>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</si>
  <si>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</si>
  <si>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</si>
  <si>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</si>
  <si>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</si>
  <si>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</si>
  <si>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</si>
  <si>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</si>
  <si>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</si>
  <si>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</si>
  <si>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</si>
  <si>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</si>
  <si>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</si>
  <si>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</si>
  <si>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</si>
  <si>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</si>
  <si>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</si>
  <si>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</si>
  <si>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</si>
  <si>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</si>
  <si>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</si>
  <si>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</si>
  <si>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</si>
  <si>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</si>
  <si>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</si>
  <si>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</si>
  <si>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</si>
  <si>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</si>
  <si>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</si>
  <si>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</si>
  <si>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</si>
  <si>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</si>
  <si>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</si>
  <si>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</si>
  <si>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</si>
  <si>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</si>
  <si>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</si>
  <si>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</si>
  <si>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</si>
  <si>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</si>
  <si>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</si>
  <si>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</si>
  <si>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</si>
  <si>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</si>
  <si>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</si>
  <si>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</si>
  <si>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</si>
  <si>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</si>
  <si>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</si>
  <si>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</si>
  <si>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</si>
  <si>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</si>
  <si>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</si>
  <si>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</si>
  <si>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</si>
  <si>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</si>
  <si>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</si>
  <si>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</si>
  <si>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</si>
  <si>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</si>
  <si>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</si>
  <si>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</si>
  <si>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</si>
  <si>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</si>
  <si>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</si>
  <si>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</si>
  <si>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</si>
  <si>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</si>
  <si>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</si>
  <si>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</si>
  <si>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</si>
  <si>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</si>
  <si>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</si>
  <si>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</si>
  <si>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</si>
  <si>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</si>
  <si>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</si>
  <si>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</si>
  <si>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</si>
  <si>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</si>
  <si>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</si>
  <si>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</si>
  <si>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</si>
  <si>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</si>
  <si>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</si>
  <si>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</si>
  <si>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</si>
  <si>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</si>
  <si>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</si>
  <si>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</si>
  <si>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</si>
  <si>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</si>
  <si>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</si>
  <si>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</si>
  <si>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</si>
  <si>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</si>
  <si>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</si>
  <si>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</si>
  <si>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</si>
  <si>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</si>
  <si>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</si>
  <si>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</si>
  <si>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</si>
  <si>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</si>
  <si>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</si>
  <si>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</si>
  <si>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</si>
  <si>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</si>
  <si>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</si>
  <si>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</si>
  <si>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</si>
  <si>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</si>
  <si>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</si>
  <si>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</si>
  <si>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</si>
  <si>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</si>
  <si>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</si>
  <si>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</si>
  <si>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</si>
  <si>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</si>
  <si>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</si>
  <si>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</si>
  <si>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</si>
  <si>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</si>
  <si>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</si>
  <si>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</si>
  <si>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</si>
  <si>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</si>
  <si>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</si>
  <si>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</si>
  <si>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</si>
  <si>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</si>
  <si>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</si>
  <si>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</si>
  <si>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</si>
  <si>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</si>
  <si>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</si>
  <si>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</si>
  <si>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</si>
  <si>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</si>
  <si>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</si>
  <si>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</si>
  <si>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</si>
  <si>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</si>
  <si>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</si>
  <si>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</si>
  <si>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</si>
  <si>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</si>
  <si>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</si>
  <si>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</si>
  <si>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</si>
  <si>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</si>
  <si>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</si>
  <si>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</si>
  <si>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</si>
  <si>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</si>
  <si>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</si>
  <si>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</si>
  <si>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</si>
  <si>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</si>
  <si>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</si>
  <si>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</si>
  <si>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</si>
  <si>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</si>
  <si>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</si>
  <si>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</si>
  <si>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</si>
  <si>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</si>
  <si>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</si>
  <si>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</si>
  <si>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</si>
  <si>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</si>
  <si>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</si>
  <si>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</si>
  <si>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</si>
  <si>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</si>
  <si>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</si>
  <si>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</si>
  <si>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</si>
  <si>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</si>
  <si>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</si>
  <si>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</si>
  <si>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</si>
  <si>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</si>
  <si>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</si>
  <si>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</si>
  <si>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</si>
  <si>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</si>
  <si>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</si>
  <si>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</si>
  <si>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</si>
  <si>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</si>
  <si>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</si>
  <si>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</si>
  <si>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</si>
  <si>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</si>
  <si>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</si>
  <si>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</si>
  <si>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</si>
  <si>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</si>
  <si>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</si>
  <si>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</si>
  <si>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</si>
  <si>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</si>
  <si>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</si>
  <si>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</si>
  <si>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</si>
  <si>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</si>
  <si>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</si>
  <si>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</si>
  <si>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</si>
  <si>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</si>
  <si>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</si>
  <si>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</si>
  <si>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</si>
  <si>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</si>
  <si>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</si>
  <si>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</si>
  <si>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</si>
  <si>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</si>
  <si>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</si>
  <si>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</si>
  <si>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</si>
  <si>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</si>
  <si>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</si>
  <si>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</si>
  <si>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</si>
  <si>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</si>
  <si>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</si>
  <si>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</si>
  <si>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</si>
  <si>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</si>
  <si>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</si>
  <si>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</si>
  <si>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</si>
  <si>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</si>
  <si>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</si>
  <si>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</si>
  <si>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</si>
  <si>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</si>
  <si>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</si>
  <si>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</si>
  <si>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</si>
  <si>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</si>
  <si>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</si>
  <si>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</si>
  <si>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</si>
  <si>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</si>
  <si>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</si>
  <si>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</si>
  <si>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</si>
  <si>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</si>
  <si>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</si>
  <si>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</si>
  <si>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</si>
  <si>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</si>
  <si>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</si>
  <si>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</si>
  <si>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</si>
  <si>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</si>
  <si>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</si>
  <si>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</si>
  <si>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</si>
  <si>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</si>
  <si>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</si>
  <si>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</si>
  <si>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</si>
  <si>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</si>
  <si>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</si>
  <si>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</si>
  <si>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</si>
  <si>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</si>
  <si>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</si>
  <si>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</si>
  <si>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</si>
  <si>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</si>
  <si>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</si>
  <si>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</si>
  <si>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</si>
  <si>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</si>
  <si>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</si>
  <si>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</si>
  <si>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</si>
  <si>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</si>
  <si>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</si>
  <si>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</si>
  <si>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</si>
  <si>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</si>
  <si>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</si>
  <si>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</si>
  <si>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</si>
  <si>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</si>
  <si>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</si>
  <si>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</si>
  <si>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</si>
  <si>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</si>
  <si>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</si>
  <si>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</si>
  <si>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</si>
  <si>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</si>
  <si>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</si>
  <si>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</si>
  <si>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</si>
  <si>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</si>
  <si>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</si>
  <si>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</si>
  <si>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</si>
  <si>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</si>
  <si>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</si>
  <si>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</si>
  <si>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</si>
  <si>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</si>
  <si>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</si>
  <si>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</si>
  <si>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</si>
  <si>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</si>
  <si>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</si>
  <si>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</si>
  <si>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</si>
  <si>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</si>
  <si>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</si>
  <si>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</si>
  <si>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</si>
  <si>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</si>
  <si>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</si>
  <si>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</si>
  <si>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</si>
  <si>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</si>
  <si>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</si>
  <si>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</si>
  <si>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</si>
  <si>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</si>
  <si>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</si>
  <si>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</si>
  <si>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</si>
  <si>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</si>
  <si>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</si>
  <si>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</si>
  <si>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</si>
  <si>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</si>
  <si>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</si>
  <si>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</si>
  <si>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</si>
  <si>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</si>
  <si>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</si>
  <si>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</si>
  <si>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</si>
  <si>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</si>
  <si>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</si>
  <si>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</si>
  <si>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</si>
  <si>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</si>
  <si>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</si>
  <si>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</si>
  <si>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</si>
  <si>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</si>
  <si>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</si>
  <si>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</si>
  <si>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</si>
  <si>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</si>
  <si>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</si>
  <si>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</si>
  <si>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</si>
  <si>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</si>
  <si>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</si>
  <si>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</si>
  <si>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</si>
  <si>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</si>
  <si>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</si>
  <si>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</si>
  <si>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</si>
  <si>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</si>
  <si>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</si>
  <si>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</si>
  <si>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</si>
  <si>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</si>
  <si>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</si>
  <si>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</si>
  <si>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</si>
  <si>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</si>
  <si>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</si>
  <si>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</si>
  <si>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</si>
  <si>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</si>
  <si>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</si>
  <si>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</si>
  <si>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</si>
  <si>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</si>
  <si>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</si>
  <si>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</si>
  <si>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</si>
  <si>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</si>
  <si>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</si>
  <si>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</si>
  <si>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</si>
  <si>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</si>
  <si>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</si>
  <si>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</si>
  <si>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</si>
  <si>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</si>
  <si>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</si>
  <si>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</si>
  <si>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</si>
  <si>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</si>
  <si>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</si>
  <si>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</si>
  <si>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</si>
  <si>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</si>
  <si>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</si>
  <si>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</si>
  <si>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</si>
  <si>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</si>
  <si>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</si>
  <si>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</si>
  <si>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</si>
  <si>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</si>
  <si>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</si>
  <si>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</si>
  <si>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</si>
  <si>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</si>
  <si>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</si>
  <si>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</si>
  <si>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</si>
  <si>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</si>
  <si>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</si>
  <si>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</si>
  <si>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</si>
  <si>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</si>
  <si>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</si>
  <si>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</si>
  <si>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</si>
  <si>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</si>
  <si>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</si>
  <si>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</si>
  <si>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</si>
  <si>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</si>
  <si>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</si>
  <si>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</si>
  <si>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</si>
  <si>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</si>
  <si>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</si>
  <si>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</si>
  <si>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</si>
  <si>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</si>
  <si>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</si>
  <si>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</si>
  <si>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</si>
  <si>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</si>
  <si>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</si>
  <si>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</si>
  <si>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</si>
  <si>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</si>
  <si>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</si>
  <si>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</si>
  <si>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</si>
  <si>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</si>
  <si>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</si>
  <si>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</si>
  <si>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</si>
  <si>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</si>
  <si>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</si>
  <si>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</si>
  <si>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</si>
  <si>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</si>
  <si>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</si>
  <si>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</si>
  <si>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</si>
  <si>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</si>
  <si>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</si>
  <si>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</si>
  <si>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</si>
  <si>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</si>
  <si>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</si>
  <si>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</si>
  <si>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</si>
  <si>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</si>
  <si>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</si>
  <si>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</si>
  <si>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</si>
  <si>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</si>
  <si>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</si>
  <si>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</si>
  <si>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</si>
  <si>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</si>
  <si>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</si>
  <si>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</si>
  <si>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</si>
  <si>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</si>
  <si>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</si>
  <si>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</si>
  <si>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</si>
  <si>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</si>
  <si>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</si>
  <si>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</si>
  <si>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</si>
  <si>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</si>
  <si>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</si>
  <si>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</si>
  <si>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</si>
  <si>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</si>
  <si>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</si>
  <si>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</si>
  <si>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</si>
  <si>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</si>
  <si>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</si>
  <si>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</si>
  <si>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</si>
  <si>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</si>
  <si>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</si>
  <si>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</si>
  <si>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</si>
  <si>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</si>
  <si>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</si>
  <si>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</si>
  <si>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</si>
  <si>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</si>
  <si>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</si>
  <si>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</si>
  <si>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</si>
  <si>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</si>
  <si>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</si>
  <si>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</si>
  <si>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</si>
  <si>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</si>
  <si>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</si>
  <si>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</si>
  <si>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</si>
  <si>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</si>
  <si>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</si>
  <si>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</si>
  <si>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</si>
  <si>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</si>
  <si>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</si>
  <si>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</si>
  <si>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</si>
  <si>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</si>
  <si>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</si>
  <si>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</si>
  <si>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</si>
  <si>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</si>
  <si>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</si>
  <si>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</si>
  <si>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</si>
  <si>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</si>
  <si>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</si>
  <si>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</si>
  <si>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</si>
  <si>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</si>
  <si>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</si>
  <si>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</si>
  <si>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</si>
  <si>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</si>
  <si>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</si>
  <si>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</si>
  <si>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</si>
  <si>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</si>
  <si>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</si>
  <si>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</si>
  <si>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</si>
  <si>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</si>
  <si>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</si>
  <si>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</si>
  <si>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</si>
  <si>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</si>
  <si>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</si>
  <si>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</si>
  <si>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</si>
  <si>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</si>
  <si>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</si>
  <si>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</si>
  <si>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</si>
  <si>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</si>
  <si>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</si>
  <si>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</si>
  <si>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</si>
  <si>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</si>
  <si>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</si>
  <si>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</si>
  <si>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</si>
  <si>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</si>
  <si>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</si>
  <si>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</si>
  <si>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</si>
  <si>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</si>
  <si>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</si>
  <si>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</si>
  <si>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</si>
  <si>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</si>
  <si>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</si>
  <si>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</si>
  <si>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</si>
  <si>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</si>
  <si>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</si>
  <si>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</si>
  <si>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</si>
  <si>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</si>
  <si>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</si>
  <si>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</si>
  <si>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</si>
  <si>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</si>
  <si>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</si>
  <si>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</si>
  <si>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</si>
  <si>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</si>
  <si>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</si>
  <si>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</si>
  <si>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</si>
  <si>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</si>
  <si>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</si>
  <si>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</si>
  <si>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</si>
  <si>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</si>
  <si>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</si>
  <si>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</si>
  <si>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</si>
  <si>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</si>
  <si>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</si>
  <si>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</si>
  <si>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</si>
  <si>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</si>
  <si>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</si>
  <si>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</si>
  <si>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</si>
  <si>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</si>
  <si>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</si>
  <si>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</si>
  <si>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</si>
  <si>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</si>
  <si>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</si>
  <si>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</si>
  <si>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</si>
  <si>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</si>
  <si>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</si>
  <si>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</si>
  <si>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</si>
  <si>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</si>
  <si>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</si>
  <si>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</si>
  <si>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</si>
  <si>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</si>
  <si>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</si>
  <si>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</si>
  <si>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</si>
  <si>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</si>
  <si>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</si>
  <si>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</si>
  <si>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</si>
  <si>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</si>
  <si>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</si>
  <si>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</si>
  <si>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</si>
  <si>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</si>
  <si>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</si>
  <si>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</si>
  <si>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</si>
  <si>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</si>
  <si>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</si>
  <si>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</si>
  <si>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</si>
  <si>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</si>
  <si>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</si>
  <si>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</si>
  <si>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</si>
  <si>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</si>
  <si>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</si>
  <si>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</si>
  <si>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</si>
  <si>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</si>
  <si>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</si>
  <si>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</si>
  <si>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</si>
  <si>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</si>
  <si>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</si>
  <si>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</si>
  <si>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</si>
  <si>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</si>
  <si>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</si>
  <si>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</si>
  <si>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</si>
  <si>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</si>
  <si>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</si>
  <si>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</si>
  <si>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</si>
  <si>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</si>
  <si>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</si>
  <si>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</si>
  <si>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</si>
  <si>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</si>
  <si>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</si>
  <si>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</si>
  <si>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</si>
  <si>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</si>
  <si>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</si>
  <si>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</si>
  <si>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</si>
  <si>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</si>
  <si>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</si>
  <si>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</si>
  <si>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</si>
  <si>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</si>
  <si>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</si>
  <si>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</si>
  <si>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</si>
  <si>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</si>
  <si>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</si>
  <si>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</si>
  <si>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</si>
  <si>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</si>
  <si>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</si>
  <si>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</si>
  <si>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</si>
  <si>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</si>
  <si>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</si>
  <si>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</si>
  <si>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</si>
  <si>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</si>
  <si>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</si>
  <si>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</si>
  <si>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</si>
  <si>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</si>
  <si>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</si>
  <si>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</si>
  <si>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</si>
  <si>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</si>
  <si>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</si>
  <si>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</si>
  <si>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</si>
  <si>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</si>
  <si>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</si>
  <si>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</si>
  <si>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</si>
  <si>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</si>
  <si>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</si>
  <si>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</si>
  <si>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</si>
  <si>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</si>
  <si>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</si>
  <si>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</si>
  <si>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</si>
  <si>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</si>
  <si>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</si>
  <si>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</si>
  <si>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</si>
  <si>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</si>
  <si>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</si>
  <si>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</si>
  <si>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</si>
  <si>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</si>
  <si>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</si>
  <si>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</si>
  <si>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</si>
  <si>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</si>
  <si>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</si>
  <si>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</si>
  <si>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</si>
  <si>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</si>
  <si>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</si>
  <si>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</si>
  <si>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</si>
  <si>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</si>
  <si>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</si>
  <si>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</si>
  <si>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</si>
  <si>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</si>
  <si>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</si>
  <si>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</si>
  <si>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</si>
  <si>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</si>
  <si>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</si>
  <si>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</si>
  <si>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</si>
  <si>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</si>
  <si>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</si>
  <si>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</si>
  <si>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</si>
  <si>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</si>
  <si>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</si>
  <si>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</si>
  <si>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</si>
  <si>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</si>
  <si>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</si>
  <si>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</si>
  <si>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</si>
  <si>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</si>
  <si>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</si>
  <si>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</si>
  <si>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</si>
  <si>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</si>
  <si>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</si>
  <si>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</si>
  <si>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</si>
  <si>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</si>
  <si>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</si>
  <si>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</si>
  <si>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</si>
  <si>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</si>
  <si>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</si>
  <si>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</si>
  <si>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</si>
  <si>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</si>
  <si>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</si>
  <si>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</si>
  <si>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</si>
  <si>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</si>
  <si>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</si>
  <si>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</si>
  <si>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</si>
  <si>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</si>
  <si>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</si>
  <si>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</si>
  <si>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</si>
  <si>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</si>
  <si>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</si>
  <si>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</si>
  <si>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</si>
  <si>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</si>
  <si>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</si>
  <si>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</si>
  <si>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</si>
  <si>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</si>
  <si>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</si>
  <si>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</si>
  <si>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</si>
  <si>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</si>
  <si>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</si>
  <si>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</si>
  <si>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</si>
  <si>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</si>
  <si>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</si>
  <si>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</si>
  <si>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</si>
  <si>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</si>
  <si>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</si>
  <si>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</si>
  <si>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</si>
  <si>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</si>
  <si>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</si>
  <si>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</si>
  <si>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</si>
  <si>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</si>
  <si>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</si>
  <si>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</si>
  <si>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</si>
  <si>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</si>
  <si>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</si>
  <si>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</si>
  <si>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</si>
  <si>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</si>
  <si>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</si>
  <si>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</si>
  <si>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</si>
  <si>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</si>
  <si>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</si>
  <si>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</si>
  <si>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</si>
  <si>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</si>
  <si>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</si>
  <si>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</si>
  <si>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</si>
  <si>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</si>
  <si>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</si>
  <si>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</si>
  <si>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</si>
  <si>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</si>
  <si>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</si>
  <si>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</si>
  <si>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</si>
  <si>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</si>
  <si>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</si>
  <si>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</si>
  <si>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</si>
  <si>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</si>
  <si>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</si>
  <si>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</si>
  <si>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</si>
  <si>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</si>
  <si>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</si>
  <si>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</si>
  <si>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</si>
  <si>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</si>
  <si>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</si>
  <si>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</si>
  <si>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</si>
  <si>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</si>
  <si>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</si>
  <si>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</si>
  <si>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</si>
  <si>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</si>
  <si>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</si>
  <si>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</si>
  <si>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</si>
  <si>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</si>
  <si>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</si>
  <si>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</si>
  <si>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</si>
  <si>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</si>
  <si>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</si>
  <si>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</si>
  <si>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</si>
  <si>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</si>
  <si>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</si>
  <si>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</si>
  <si>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</si>
  <si>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</si>
  <si>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</si>
  <si>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</si>
  <si>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</si>
  <si>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</si>
  <si>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</si>
  <si>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</si>
  <si>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</si>
  <si>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</si>
  <si>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</si>
  <si>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</si>
  <si>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</si>
  <si>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</si>
  <si>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</si>
  <si>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</si>
  <si>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</si>
  <si>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</si>
  <si>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</si>
  <si>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</si>
  <si>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</si>
  <si>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</si>
  <si>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</si>
  <si>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</si>
  <si>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</si>
  <si>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</si>
  <si>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</si>
  <si>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</si>
  <si>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</si>
  <si>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</si>
  <si>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</si>
  <si>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</si>
  <si>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</si>
  <si>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</si>
  <si>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</si>
  <si>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</si>
  <si>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</si>
  <si>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</si>
  <si>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</si>
  <si>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</si>
  <si>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</si>
  <si>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</si>
  <si>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</si>
  <si>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</si>
  <si>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</si>
  <si>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</si>
  <si>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</si>
  <si>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</si>
  <si>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</si>
  <si>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</si>
  <si>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</si>
  <si>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</si>
  <si>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</si>
  <si>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</si>
  <si>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</si>
  <si>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</si>
  <si>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</si>
  <si>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</si>
  <si>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</si>
  <si>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</si>
  <si>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</si>
  <si>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</si>
  <si>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</si>
  <si>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</si>
  <si>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</si>
  <si>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</si>
  <si>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</si>
  <si>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</si>
  <si>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</si>
  <si>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</si>
  <si>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</si>
  <si>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</si>
  <si>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</si>
  <si>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</si>
  <si>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</si>
  <si>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</si>
  <si>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</si>
  <si>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</si>
  <si>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</si>
  <si>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</si>
  <si>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</si>
  <si>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</si>
  <si>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</si>
  <si>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</si>
  <si>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</si>
  <si>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</si>
  <si>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</si>
  <si>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</si>
  <si>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</si>
  <si>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</si>
  <si>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</si>
  <si>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</si>
  <si>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</si>
  <si>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</si>
  <si>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</si>
  <si>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</si>
  <si>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</si>
  <si>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</si>
  <si>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</si>
  <si>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</si>
  <si>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</si>
  <si>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</si>
  <si>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</si>
  <si>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</si>
  <si>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</si>
  <si>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</si>
  <si>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</si>
  <si>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</si>
  <si>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</si>
  <si>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</si>
  <si>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</si>
  <si>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</si>
  <si>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</si>
  <si>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</si>
  <si>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</si>
  <si>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</si>
  <si>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</si>
  <si>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</si>
  <si>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</si>
  <si>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</si>
  <si>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</si>
  <si>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</si>
  <si>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</si>
  <si>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</si>
  <si>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</si>
  <si>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</si>
  <si>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</si>
  <si>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</si>
  <si>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</si>
  <si>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</si>
  <si>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</si>
  <si>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</si>
  <si>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</si>
  <si>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</si>
  <si>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</si>
  <si>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</si>
  <si>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</si>
  <si>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</si>
  <si>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</si>
  <si>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</si>
  <si>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</si>
  <si>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</si>
  <si>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</si>
  <si>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</si>
  <si>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</si>
  <si>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</si>
  <si>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</si>
  <si>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</si>
  <si>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</si>
  <si>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</si>
  <si>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</si>
  <si>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</si>
  <si>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</si>
  <si>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</si>
  <si>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</si>
  <si>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</si>
  <si>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</si>
  <si>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</si>
  <si>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</si>
  <si>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</si>
  <si>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</si>
  <si>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</si>
  <si>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</si>
  <si>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</si>
  <si>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</si>
  <si>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</si>
  <si>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</si>
  <si>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</si>
  <si>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</si>
  <si>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</si>
  <si>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</si>
  <si>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</si>
  <si>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</si>
  <si>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</si>
  <si>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</si>
  <si>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</si>
  <si>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</si>
  <si>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</si>
  <si>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</si>
  <si>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</si>
  <si>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</si>
  <si>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</si>
  <si>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</si>
  <si>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</si>
  <si>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</si>
  <si>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</si>
  <si>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</si>
  <si>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</si>
  <si>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</si>
  <si>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</si>
  <si>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</si>
  <si>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</si>
  <si>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</si>
  <si>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</si>
  <si>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</si>
  <si>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</si>
  <si>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</si>
  <si>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</si>
  <si>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</si>
  <si>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</si>
  <si>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</si>
  <si>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</si>
  <si>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</si>
  <si>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</si>
  <si>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</si>
  <si>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</si>
  <si>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</si>
  <si>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</si>
  <si>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</si>
  <si>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</si>
  <si>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</si>
  <si>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</si>
  <si>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</si>
  <si>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</si>
  <si>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</si>
  <si>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</si>
  <si>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</si>
  <si>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</si>
  <si>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</si>
  <si>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</si>
  <si>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</si>
  <si>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</si>
  <si>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</si>
  <si>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</si>
  <si>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</si>
  <si>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</si>
  <si>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</si>
  <si>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</si>
  <si>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</si>
  <si>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</si>
  <si>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</si>
  <si>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</si>
  <si>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</si>
  <si>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</si>
  <si>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</si>
  <si>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</si>
  <si>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</si>
  <si>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</si>
  <si>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</si>
  <si>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</si>
  <si>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</si>
  <si>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</si>
  <si>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</si>
  <si>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</si>
  <si>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</si>
  <si>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</si>
  <si>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</si>
  <si>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</si>
  <si>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</si>
  <si>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</si>
  <si>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</si>
  <si>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</si>
  <si>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</si>
  <si>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</si>
  <si>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</si>
  <si>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</si>
  <si>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</si>
  <si>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</si>
  <si>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</si>
  <si>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</si>
  <si>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</si>
  <si>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</si>
  <si>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</si>
  <si>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</si>
  <si>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</si>
  <si>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</si>
  <si>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</si>
  <si>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</si>
  <si>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</si>
  <si>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</si>
  <si>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</si>
  <si>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</si>
  <si>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</si>
  <si>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</si>
  <si>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</si>
  <si>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</si>
  <si>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</si>
  <si>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</si>
  <si>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</si>
  <si>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</si>
  <si>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</si>
  <si>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</si>
  <si>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</si>
  <si>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</si>
  <si>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</si>
  <si>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</si>
  <si>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</si>
  <si>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</si>
  <si>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</si>
  <si>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</si>
  <si>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</si>
  <si>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</si>
  <si>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</si>
  <si>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</si>
  <si>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</si>
  <si>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</si>
  <si>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</si>
  <si>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</si>
  <si>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</si>
  <si>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</si>
  <si>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</si>
  <si>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</si>
  <si>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</si>
  <si>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</si>
  <si>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</si>
  <si>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</si>
  <si>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</si>
  <si>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</si>
  <si>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</si>
  <si>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</si>
  <si>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</si>
  <si>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</si>
  <si>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</si>
  <si>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</si>
  <si>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</si>
  <si>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</si>
  <si>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</si>
  <si>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</si>
  <si>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</si>
  <si>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</si>
  <si>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</si>
  <si>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</si>
  <si>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</si>
  <si>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</si>
  <si>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</si>
  <si>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</si>
  <si>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</si>
  <si>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</si>
  <si>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</si>
  <si>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</si>
  <si>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</si>
  <si>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</si>
  <si>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</si>
  <si>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</si>
  <si>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</si>
  <si>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</si>
  <si>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</si>
  <si>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</si>
  <si>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</si>
  <si>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</si>
  <si>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</si>
  <si>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</si>
  <si>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</si>
  <si>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</si>
  <si>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</si>
  <si>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</si>
  <si>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</si>
  <si>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</si>
  <si>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</si>
  <si>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</si>
  <si>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</si>
  <si>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</si>
  <si>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</si>
  <si>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</si>
  <si>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</si>
  <si>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</si>
  <si>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</si>
  <si>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</si>
  <si>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</si>
  <si>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</si>
  <si>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</si>
  <si>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</si>
  <si>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</si>
  <si>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</si>
  <si>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</si>
  <si>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</si>
  <si>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</si>
  <si>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</si>
  <si>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</si>
  <si>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</si>
  <si>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</si>
  <si>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</si>
  <si>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</si>
  <si>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</si>
  <si>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</si>
  <si>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</si>
  <si>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</si>
  <si>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</si>
  <si>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</si>
  <si>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</si>
  <si>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</si>
  <si>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</si>
  <si>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</si>
  <si>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</si>
  <si>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</si>
  <si>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</si>
  <si>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</si>
  <si>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</si>
  <si>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</si>
  <si>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</si>
  <si>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</si>
  <si>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</si>
  <si>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</si>
  <si>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</si>
  <si>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</si>
  <si>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</si>
  <si>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</si>
  <si>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</si>
  <si>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</si>
  <si>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</si>
  <si>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</si>
  <si>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</si>
  <si>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</si>
  <si>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</si>
  <si>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</si>
  <si>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</si>
  <si>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</si>
  <si>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</si>
  <si>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</si>
  <si>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</si>
  <si>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</si>
  <si>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</si>
  <si>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</si>
  <si>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</si>
  <si>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</si>
  <si>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</si>
  <si>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</si>
  <si>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</si>
  <si>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</si>
  <si>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</si>
  <si>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</si>
  <si>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</si>
  <si>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</si>
  <si>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</si>
  <si>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</si>
  <si>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</si>
  <si>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</si>
  <si>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</si>
  <si>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</si>
  <si>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</si>
  <si>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</si>
  <si>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</si>
  <si>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</si>
  <si>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</si>
  <si>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</si>
  <si>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</si>
  <si>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</si>
  <si>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</si>
  <si>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</si>
  <si>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</si>
  <si>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</si>
  <si>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</si>
  <si>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</si>
  <si>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</si>
  <si>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</si>
  <si>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</si>
  <si>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</si>
  <si>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</si>
  <si>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</si>
  <si>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</si>
  <si>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</si>
  <si>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</si>
  <si>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</si>
  <si>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</si>
  <si>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</si>
  <si>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</si>
  <si>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</si>
  <si>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</si>
  <si>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</si>
  <si>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</si>
  <si>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</si>
  <si>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</si>
  <si>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</si>
  <si>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</si>
  <si>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</si>
  <si>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</si>
  <si>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</si>
  <si>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</si>
  <si>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</si>
  <si>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</si>
  <si>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</si>
  <si>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</si>
  <si>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</si>
  <si>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</si>
  <si>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</si>
  <si>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</si>
  <si>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</si>
  <si>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</si>
  <si>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</si>
  <si>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</si>
  <si>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</si>
  <si>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</si>
  <si>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</si>
  <si>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</si>
  <si>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</si>
  <si>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</si>
  <si>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</si>
  <si>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</si>
  <si>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</si>
  <si>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</si>
  <si>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</si>
  <si>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</si>
  <si>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</si>
  <si>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</si>
  <si>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</si>
  <si>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</si>
  <si>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</si>
  <si>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</si>
  <si>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</si>
  <si>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</si>
  <si>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</si>
  <si>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</si>
  <si>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</si>
  <si>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</si>
  <si>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</si>
  <si>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</si>
  <si>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</si>
  <si>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</si>
  <si>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</si>
  <si>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</si>
  <si>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</si>
  <si>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</si>
  <si>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</si>
  <si>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</si>
  <si>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</si>
  <si>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</si>
  <si>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</si>
  <si>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</si>
  <si>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</si>
  <si>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</si>
  <si>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</si>
  <si>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</si>
  <si>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</si>
  <si>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</si>
  <si>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</si>
  <si>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</si>
  <si>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</si>
  <si>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</si>
  <si>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</si>
  <si>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</si>
  <si>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</si>
  <si>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</si>
  <si>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</si>
  <si>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</si>
  <si>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</si>
  <si>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</si>
  <si>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</si>
  <si>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</si>
  <si>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</si>
  <si>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</si>
  <si>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</si>
  <si>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</si>
  <si>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</si>
  <si>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</si>
  <si>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</si>
  <si>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</si>
  <si>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</si>
  <si>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</si>
  <si>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</si>
  <si>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</si>
  <si>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</si>
  <si>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</si>
  <si>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</si>
  <si>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</si>
  <si>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</si>
  <si>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</si>
  <si>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</si>
  <si>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</si>
  <si>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</si>
  <si>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</si>
  <si>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</si>
  <si>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</si>
  <si>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</si>
  <si>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</si>
  <si>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</si>
  <si>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</si>
  <si>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</si>
  <si>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</si>
  <si>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</si>
  <si>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</si>
  <si>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</si>
  <si>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</si>
  <si>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</si>
  <si>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</si>
  <si>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</si>
  <si>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</si>
  <si>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</si>
  <si>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</si>
  <si>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</si>
  <si>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</si>
  <si>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</si>
  <si>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</si>
  <si>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</si>
  <si>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</si>
  <si>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</si>
  <si>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</si>
  <si>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</si>
  <si>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</si>
  <si>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</si>
  <si>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</si>
  <si>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</si>
  <si>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</si>
  <si>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</si>
  <si>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</si>
  <si>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</si>
  <si>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</si>
  <si>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</si>
  <si>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</si>
  <si>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</si>
  <si>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</si>
  <si>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</si>
  <si>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</si>
  <si>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</si>
  <si>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</si>
  <si>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</si>
  <si>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</si>
  <si>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</si>
  <si>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</si>
  <si>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</si>
  <si>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</si>
  <si>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</si>
  <si>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</si>
  <si>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</si>
  <si>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</si>
  <si>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</si>
  <si>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</si>
  <si>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</si>
  <si>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</si>
  <si>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</si>
  <si>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</si>
  <si>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</si>
  <si>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</si>
  <si>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</si>
  <si>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</si>
  <si>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</si>
  <si>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</si>
  <si>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</si>
  <si>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</si>
  <si>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</si>
  <si>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</si>
  <si>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</si>
  <si>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</si>
  <si>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</si>
  <si>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</si>
  <si>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</si>
  <si>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</si>
  <si>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</si>
  <si>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</si>
  <si>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</si>
  <si>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</si>
  <si>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</si>
  <si>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</si>
  <si>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</si>
  <si>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</si>
  <si>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</si>
  <si>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</si>
  <si>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</si>
  <si>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</si>
  <si>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</si>
  <si>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</si>
  <si>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</si>
  <si>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</si>
  <si>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</si>
  <si>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</si>
  <si>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</si>
  <si>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</si>
  <si>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</si>
  <si>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</si>
  <si>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</si>
  <si>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</si>
  <si>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</si>
  <si>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</si>
  <si>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</si>
  <si>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</si>
  <si>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</si>
  <si>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</si>
  <si>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</si>
  <si>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</si>
  <si>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</si>
  <si>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</si>
  <si>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</si>
  <si>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</si>
  <si>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</si>
  <si>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</si>
  <si>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</si>
  <si>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</si>
  <si>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</si>
  <si>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</si>
  <si>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</si>
  <si>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</si>
  <si>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</si>
  <si>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</si>
  <si>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</si>
  <si>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</si>
  <si>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</si>
  <si>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</si>
  <si>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</si>
  <si>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</si>
  <si>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</si>
  <si>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</si>
  <si>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</si>
  <si>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</si>
  <si>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</si>
  <si>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</si>
  <si>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</si>
  <si>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</si>
  <si>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</si>
  <si>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</si>
  <si>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</si>
  <si>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</si>
  <si>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</si>
  <si>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</si>
  <si>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</si>
  <si>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</si>
  <si>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</si>
  <si>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</si>
  <si>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</si>
  <si>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</si>
  <si>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</si>
  <si>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</si>
  <si>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</si>
  <si>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</si>
  <si>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</si>
  <si>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</si>
  <si>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</si>
  <si>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</si>
  <si>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</si>
  <si>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</si>
  <si>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</si>
  <si>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</si>
  <si>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</si>
  <si>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</si>
  <si>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</si>
  <si>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</si>
  <si>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</si>
  <si>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</si>
  <si>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</si>
  <si>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</si>
  <si>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</si>
  <si>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</si>
  <si>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</si>
  <si>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</si>
  <si>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</si>
  <si>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</si>
  <si>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</si>
  <si>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</si>
  <si>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</si>
  <si>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</si>
  <si>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</si>
  <si>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</si>
  <si>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</si>
  <si>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</si>
  <si>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</si>
  <si>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</si>
  <si>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</si>
  <si>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</si>
  <si>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</si>
  <si>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</si>
  <si>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</si>
  <si>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</si>
  <si>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</si>
  <si>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</si>
  <si>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</si>
  <si>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</si>
  <si>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</si>
  <si>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</si>
  <si>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</si>
  <si>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</si>
  <si>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</si>
  <si>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</si>
  <si>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</si>
  <si>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</si>
  <si>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</si>
  <si>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</si>
  <si>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</si>
  <si>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</si>
  <si>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</si>
  <si>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</si>
  <si>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</si>
  <si>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</si>
  <si>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</si>
  <si>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</si>
  <si>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</si>
  <si>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</si>
  <si>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</si>
  <si>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</si>
  <si>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</si>
  <si>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</si>
  <si>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</si>
  <si>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</si>
  <si>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</si>
  <si>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</si>
  <si>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</si>
  <si>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</si>
  <si>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</si>
  <si>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</si>
  <si>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</si>
  <si>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</si>
  <si>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</si>
  <si>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</si>
  <si>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</si>
  <si>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</si>
  <si>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</si>
  <si>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</si>
  <si>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</si>
  <si>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</si>
  <si>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</si>
  <si>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</si>
  <si>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</si>
  <si>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</si>
  <si>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</si>
  <si>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</si>
  <si>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</si>
  <si>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</si>
  <si>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</si>
  <si>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</si>
  <si>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</si>
  <si>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</si>
  <si>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</si>
  <si>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</si>
  <si>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</si>
  <si>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</si>
  <si>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</si>
  <si>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</si>
  <si>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</si>
  <si>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</si>
  <si>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</si>
  <si>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</si>
  <si>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</si>
  <si>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</si>
  <si>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</si>
  <si>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</si>
  <si>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</si>
  <si>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</si>
  <si>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</si>
  <si>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</si>
  <si>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</si>
  <si>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</si>
  <si>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</si>
  <si>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</si>
  <si>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</si>
  <si>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</si>
  <si>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</si>
  <si>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</si>
  <si>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</si>
  <si>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</si>
  <si>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</si>
  <si>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</si>
  <si>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</si>
  <si>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</si>
  <si>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</si>
  <si>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</si>
  <si>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</si>
  <si>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</si>
  <si>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</si>
  <si>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</si>
  <si>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</si>
  <si>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</si>
  <si>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</si>
  <si>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</si>
  <si>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</si>
  <si>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</si>
  <si>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</si>
  <si>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</si>
  <si>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</si>
  <si>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</si>
  <si>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</si>
  <si>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</si>
  <si>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</si>
  <si>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</si>
  <si>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</si>
  <si>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</si>
  <si>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</si>
  <si>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</si>
  <si>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</si>
  <si>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</si>
  <si>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</si>
  <si>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</si>
  <si>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</si>
  <si>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</si>
  <si>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</si>
  <si>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</si>
  <si>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</si>
  <si>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</si>
  <si>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</si>
  <si>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</si>
  <si>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</si>
  <si>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</si>
  <si>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</si>
  <si>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</si>
  <si>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</si>
  <si>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</si>
  <si>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</si>
  <si>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</si>
  <si>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</si>
  <si>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</si>
  <si>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</si>
  <si>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</si>
  <si>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</si>
  <si>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</si>
  <si>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</si>
  <si>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</si>
  <si>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</si>
  <si>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</si>
  <si>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</si>
  <si>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</si>
  <si>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</si>
  <si>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</si>
  <si>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</si>
  <si>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</si>
  <si>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</si>
  <si>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</si>
  <si>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</si>
  <si>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</si>
  <si>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</si>
  <si>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</si>
  <si>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</si>
  <si>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</si>
  <si>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</si>
  <si>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</si>
  <si>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</si>
  <si>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</si>
  <si>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</si>
  <si>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</si>
  <si>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</si>
  <si>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</si>
  <si>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</si>
  <si>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</si>
  <si>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</si>
  <si>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</si>
  <si>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</si>
  <si>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</si>
  <si>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</si>
  <si>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</si>
  <si>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</si>
  <si>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</si>
  <si>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</si>
  <si>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</si>
  <si>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</si>
  <si>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</si>
  <si>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</si>
  <si>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</si>
  <si>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</si>
  <si>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</si>
  <si>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</si>
  <si>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</si>
  <si>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</si>
  <si>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</si>
  <si>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</si>
  <si>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</si>
  <si>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</si>
  <si>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</si>
  <si>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</si>
  <si>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</si>
  <si>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</si>
  <si>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</si>
  <si>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</si>
  <si>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</si>
  <si>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</si>
  <si>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</si>
  <si>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</si>
  <si>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</si>
  <si>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</si>
  <si>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</si>
  <si>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</si>
  <si>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</si>
  <si>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</si>
  <si>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</si>
  <si>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</si>
  <si>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</si>
  <si>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</si>
  <si>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</si>
  <si>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</si>
  <si>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</si>
  <si>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</si>
  <si>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</si>
  <si>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</si>
  <si>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</si>
  <si>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</si>
  <si>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</si>
  <si>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</si>
  <si>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</si>
  <si>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</si>
  <si>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</si>
  <si>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</si>
  <si>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</si>
  <si>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</si>
  <si>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</si>
  <si>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</si>
  <si>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</si>
  <si>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</si>
  <si>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</si>
  <si>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</si>
  <si>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</si>
  <si>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</si>
  <si>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</si>
  <si>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</si>
  <si>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</si>
  <si>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</si>
  <si>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</si>
  <si>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</si>
  <si>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</si>
  <si>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</si>
  <si>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</si>
  <si>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</si>
  <si>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</si>
  <si>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</si>
  <si>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</si>
  <si>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</si>
  <si>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</si>
  <si>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</si>
  <si>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</si>
  <si>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</si>
  <si>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</si>
  <si>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</si>
  <si>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</si>
  <si>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</si>
  <si>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</si>
  <si>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</si>
  <si>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</si>
  <si>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</si>
  <si>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</si>
  <si>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</si>
  <si>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</si>
  <si>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</si>
  <si>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</si>
  <si>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</si>
  <si>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</si>
  <si>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</si>
  <si>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</si>
  <si>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</si>
  <si>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</si>
  <si>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</si>
  <si>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</si>
  <si>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</si>
  <si>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</si>
  <si>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</si>
  <si>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</si>
  <si>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</si>
  <si>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</si>
  <si>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</si>
  <si>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</si>
  <si>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</si>
  <si>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</si>
  <si>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</si>
  <si>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</si>
  <si>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</si>
  <si>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</si>
  <si>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</si>
  <si>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</si>
  <si>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</si>
  <si>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</si>
  <si>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</si>
  <si>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</si>
  <si>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</si>
  <si>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</si>
  <si>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</si>
  <si>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</si>
  <si>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</si>
  <si>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</si>
  <si>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</si>
  <si>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</si>
  <si>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</si>
  <si>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</si>
  <si>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</si>
  <si>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</si>
  <si>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</si>
  <si>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</si>
  <si>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</si>
  <si>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</si>
  <si>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</si>
  <si>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</si>
  <si>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</si>
  <si>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</si>
  <si>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</si>
  <si>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</si>
  <si>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</si>
  <si>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</si>
  <si>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</si>
  <si>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</si>
  <si>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</si>
  <si>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</si>
  <si>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</si>
  <si>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</si>
  <si>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</si>
  <si>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</si>
  <si>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</si>
  <si>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</si>
  <si>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</si>
  <si>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</si>
  <si>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</si>
  <si>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</si>
  <si>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</si>
  <si>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</si>
  <si>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</si>
  <si>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</si>
  <si>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</si>
  <si>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</si>
  <si>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</si>
  <si>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</si>
  <si>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</si>
  <si>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</si>
  <si>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</si>
  <si>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</si>
  <si>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</si>
  <si>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</si>
  <si>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</si>
  <si>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</si>
  <si>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</si>
  <si>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</si>
  <si>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</si>
  <si>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</si>
  <si>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</si>
  <si>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</si>
  <si>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</si>
  <si>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</si>
  <si>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</si>
  <si>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</si>
  <si>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</si>
  <si>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</si>
  <si>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</si>
  <si>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</si>
  <si>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</si>
  <si>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</si>
  <si>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</si>
  <si>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</si>
  <si>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</si>
  <si>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</si>
  <si>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</si>
  <si>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</si>
  <si>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</si>
  <si>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</si>
  <si>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</si>
  <si>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</si>
  <si>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</si>
  <si>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</si>
  <si>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</si>
  <si>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</si>
  <si>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</si>
  <si>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</si>
  <si>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</si>
  <si>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</si>
  <si>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</si>
  <si>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</si>
  <si>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</si>
  <si>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</si>
  <si>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</si>
  <si>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</si>
  <si>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</si>
  <si>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</si>
  <si>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</si>
  <si>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</si>
  <si>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</si>
  <si>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</si>
  <si>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</si>
  <si>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</si>
  <si>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</si>
  <si>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</si>
  <si>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</si>
  <si>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</si>
  <si>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</si>
  <si>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</si>
  <si>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</si>
  <si>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</si>
  <si>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</si>
  <si>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</si>
  <si>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</si>
  <si>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</si>
  <si>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</si>
  <si>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</si>
  <si>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</si>
  <si>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</si>
  <si>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</si>
  <si>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</si>
  <si>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</si>
  <si>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</si>
  <si>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</si>
  <si>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</si>
  <si>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</si>
  <si>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</si>
  <si>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</si>
  <si>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</si>
  <si>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</si>
  <si>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</si>
  <si>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</si>
  <si>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</si>
  <si>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</si>
  <si>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</si>
  <si>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</si>
  <si>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</si>
  <si>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</si>
  <si>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</si>
  <si>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</si>
  <si>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</si>
  <si>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</si>
  <si>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</si>
  <si>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</si>
  <si>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</si>
  <si>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</si>
  <si>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</si>
  <si>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</si>
  <si>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</si>
  <si>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</si>
  <si>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</si>
  <si>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</si>
  <si>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</si>
  <si>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</si>
  <si>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</si>
  <si>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</si>
  <si>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</si>
  <si>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</si>
  <si>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</si>
  <si>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</si>
  <si>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</si>
  <si>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</si>
  <si>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</si>
  <si>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</si>
  <si>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</si>
  <si>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</si>
  <si>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</si>
  <si>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</si>
  <si>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</si>
  <si>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</si>
  <si>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</si>
  <si>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</si>
  <si>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</si>
  <si>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</si>
  <si>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</si>
  <si>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</si>
  <si>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</si>
  <si>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</si>
  <si>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</si>
  <si>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</si>
  <si>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</si>
  <si>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</si>
  <si>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</si>
  <si>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</si>
  <si>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</si>
  <si>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</si>
  <si>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</si>
  <si>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</si>
  <si>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</si>
  <si>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</si>
  <si>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</si>
  <si>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</si>
  <si>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</si>
  <si>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</si>
  <si>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</si>
  <si>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</si>
  <si>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</si>
  <si>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</si>
  <si>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</si>
  <si>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</si>
  <si>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</si>
  <si>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</si>
  <si>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</si>
  <si>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</si>
  <si>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</si>
  <si>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</si>
  <si>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</si>
  <si>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</si>
  <si>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</si>
  <si>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</si>
  <si>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</si>
  <si>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</si>
  <si>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</si>
  <si>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</si>
  <si>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</si>
  <si>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</si>
  <si>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</si>
  <si>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</si>
  <si>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</si>
  <si>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</si>
  <si>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</si>
  <si>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</si>
  <si>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</si>
  <si>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</si>
  <si>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</si>
  <si>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</si>
  <si>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</si>
  <si>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</si>
  <si>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</si>
  <si>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</si>
  <si>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</si>
  <si>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</si>
  <si>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</si>
  <si>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</si>
  <si>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</si>
  <si>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</si>
  <si>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</si>
  <si>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</si>
  <si>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</si>
  <si>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</si>
  <si>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</si>
  <si>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</si>
  <si>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</si>
  <si>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</si>
  <si>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</si>
  <si>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</si>
  <si>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</si>
  <si>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</si>
  <si>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</si>
  <si>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</si>
  <si>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</si>
  <si>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</si>
  <si>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</si>
  <si>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</si>
  <si>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</si>
  <si>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</si>
  <si>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</si>
  <si>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</si>
  <si>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</si>
  <si>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</si>
  <si>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</si>
  <si>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</si>
  <si>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</si>
  <si>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</si>
  <si>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</si>
  <si>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</si>
  <si>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</si>
  <si>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</si>
  <si>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</si>
  <si>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</si>
  <si>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</si>
  <si>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</si>
  <si>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</si>
  <si>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</si>
  <si>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</si>
  <si>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</si>
  <si>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</si>
  <si>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</si>
  <si>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</si>
  <si>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</si>
  <si>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</si>
  <si>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</si>
  <si>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</si>
  <si>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</si>
  <si>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</si>
  <si>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</si>
  <si>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</si>
  <si>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</si>
  <si>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</si>
  <si>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</si>
  <si>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</si>
  <si>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</si>
  <si>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</si>
  <si>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</si>
  <si>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</si>
  <si>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</si>
  <si>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</si>
  <si>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</si>
  <si>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</si>
  <si>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</si>
  <si>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</si>
  <si>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</si>
  <si>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</si>
  <si>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</si>
  <si>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</si>
  <si>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</si>
  <si>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</si>
  <si>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</si>
  <si>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</si>
  <si>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</si>
  <si>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</si>
  <si>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</si>
  <si>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</si>
  <si>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</si>
  <si>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</si>
  <si>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</si>
  <si>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</si>
  <si>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</si>
  <si>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</si>
  <si>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</si>
  <si>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</si>
  <si>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</si>
  <si>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</si>
  <si>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</si>
  <si>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</si>
  <si>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</si>
  <si>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</si>
  <si>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</si>
  <si>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</si>
  <si>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</si>
  <si>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</si>
  <si>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</si>
  <si>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</si>
  <si>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</si>
  <si>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</si>
  <si>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</si>
  <si>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</si>
  <si>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</si>
  <si>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</si>
  <si>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</si>
  <si>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</si>
  <si>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</si>
  <si>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</si>
  <si>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</si>
  <si>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</si>
  <si>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</si>
  <si>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</si>
  <si>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</si>
  <si>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</si>
  <si>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</si>
  <si>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</si>
  <si>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</si>
  <si>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</si>
  <si>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</si>
  <si>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</si>
  <si>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</si>
  <si>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</si>
  <si>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</si>
  <si>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</si>
  <si>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</si>
  <si>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</si>
  <si>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</si>
  <si>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</si>
  <si>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</si>
  <si>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</si>
  <si>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</si>
  <si>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</si>
  <si>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</si>
  <si>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</si>
  <si>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</si>
  <si>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</si>
  <si>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</si>
  <si>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</si>
  <si>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</si>
  <si>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</si>
  <si>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</si>
  <si>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</si>
  <si>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</si>
  <si>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</si>
  <si>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</si>
  <si>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</si>
  <si>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</si>
  <si>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</si>
  <si>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</si>
  <si>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</si>
  <si>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</si>
  <si>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</si>
  <si>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</si>
  <si>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</si>
  <si>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</si>
  <si>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</si>
  <si>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</si>
  <si>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</si>
  <si>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</si>
  <si>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</si>
  <si>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</si>
  <si>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</si>
  <si>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</si>
  <si>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</si>
  <si>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</si>
  <si>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</si>
  <si>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</si>
  <si>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</si>
  <si>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</si>
  <si>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</si>
  <si>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</si>
  <si>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</si>
  <si>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</si>
  <si>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</si>
  <si>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</si>
  <si>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</si>
  <si>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</si>
  <si>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</si>
  <si>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</si>
  <si>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</si>
  <si>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</si>
  <si>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</si>
  <si>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</si>
  <si>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</si>
  <si>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</si>
  <si>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</si>
  <si>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</si>
  <si>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</si>
  <si>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</si>
  <si>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</si>
  <si>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</si>
  <si>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</si>
  <si>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</si>
  <si>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</si>
  <si>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</si>
  <si>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</si>
  <si>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</si>
  <si>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</si>
  <si>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</si>
  <si>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</si>
  <si>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</si>
  <si>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</si>
  <si>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</si>
  <si>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</si>
  <si>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</si>
  <si>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</si>
  <si>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</si>
  <si>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</si>
  <si>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</si>
  <si>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</si>
  <si>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</si>
  <si>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</si>
  <si>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</si>
  <si>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</si>
  <si>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</si>
  <si>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</si>
  <si>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</si>
  <si>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</si>
  <si>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</si>
  <si>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</si>
  <si>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</si>
  <si>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</si>
  <si>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</si>
  <si>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</si>
  <si>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</si>
  <si>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</si>
  <si>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</si>
  <si>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</si>
  <si>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</si>
  <si>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</si>
  <si>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</si>
  <si>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</si>
  <si>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</si>
  <si>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</si>
  <si>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</si>
  <si>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</si>
  <si>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</si>
  <si>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</si>
  <si>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</si>
  <si>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</si>
  <si>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</si>
  <si>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</si>
  <si>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</si>
  <si>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</si>
  <si>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</si>
  <si>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</si>
  <si>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</si>
  <si>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</si>
  <si>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</si>
  <si>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</si>
  <si>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</si>
  <si>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</si>
  <si>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</si>
  <si>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</si>
  <si>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</si>
  <si>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</si>
  <si>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</si>
  <si>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</si>
  <si>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</si>
  <si>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</si>
  <si>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</si>
  <si>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</si>
  <si>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</si>
  <si>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</si>
  <si>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</si>
  <si>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</si>
  <si>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</si>
  <si>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</si>
  <si>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</si>
  <si>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</si>
  <si>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</si>
  <si>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</si>
  <si>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</si>
  <si>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</si>
  <si>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</si>
  <si>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</si>
  <si>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</si>
  <si>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</si>
  <si>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</si>
  <si>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</si>
  <si>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</si>
  <si>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</si>
  <si>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</si>
  <si>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</si>
  <si>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</si>
  <si>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</si>
  <si>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</si>
  <si>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</si>
  <si>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</si>
  <si>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</si>
  <si>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</si>
  <si>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</si>
  <si>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</si>
  <si>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</si>
  <si>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</si>
  <si>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</si>
  <si>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</si>
  <si>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</si>
  <si>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</si>
  <si>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</si>
  <si>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</si>
  <si>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</si>
  <si>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</si>
  <si>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</si>
  <si>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</si>
  <si>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</si>
  <si>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</si>
  <si>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</si>
  <si>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</si>
  <si>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</si>
  <si>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</si>
  <si>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</si>
  <si>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</si>
  <si>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</si>
  <si>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</si>
  <si>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</si>
  <si>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</si>
  <si>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</si>
  <si>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</si>
  <si>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</si>
  <si>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</si>
  <si>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</si>
  <si>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</si>
  <si>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</si>
  <si>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</si>
  <si>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</si>
  <si>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</si>
  <si>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</si>
  <si>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</si>
  <si>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</si>
  <si>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</si>
  <si>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</si>
  <si>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</si>
  <si>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</si>
  <si>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</si>
  <si>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</si>
  <si>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</si>
  <si>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</si>
  <si>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</si>
  <si>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</si>
  <si>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</si>
  <si>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</si>
  <si>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</si>
  <si>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</si>
  <si>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</si>
  <si>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</si>
  <si>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</si>
  <si>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</si>
  <si>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</si>
  <si>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</si>
  <si>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</si>
  <si>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</si>
  <si>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</si>
  <si>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</si>
  <si>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</si>
  <si>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</si>
  <si>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</si>
  <si>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</si>
  <si>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</si>
  <si>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</si>
  <si>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</si>
  <si>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</si>
  <si>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</si>
  <si>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</si>
  <si>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</si>
  <si>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</si>
  <si>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</si>
  <si>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</si>
  <si>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</si>
  <si>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</si>
  <si>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</si>
  <si>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</si>
  <si>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</si>
  <si>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</si>
  <si>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</si>
  <si>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</si>
  <si>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</si>
  <si>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</si>
  <si>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</si>
  <si>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</si>
  <si>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</si>
  <si>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</si>
  <si>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</si>
  <si>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</si>
  <si>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</si>
  <si>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</si>
  <si>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</si>
  <si>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</si>
  <si>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</si>
  <si>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</si>
  <si>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</si>
  <si>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</si>
  <si>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</si>
  <si>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</si>
  <si>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</si>
  <si>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</si>
  <si>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</si>
  <si>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</si>
  <si>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</si>
  <si>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</si>
  <si>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</si>
  <si>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</si>
  <si>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</si>
  <si>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</si>
  <si>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</si>
  <si>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</si>
  <si>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</si>
  <si>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</si>
  <si>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</si>
  <si>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</si>
  <si>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</si>
  <si>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</si>
  <si>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</si>
  <si>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</si>
  <si>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</si>
  <si>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</si>
  <si>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</si>
  <si>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</si>
  <si>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</si>
  <si>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</si>
  <si>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</si>
  <si>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</si>
  <si>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</si>
  <si>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</si>
  <si>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</si>
  <si>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</si>
  <si>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</si>
  <si>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</si>
  <si>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</si>
  <si>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</si>
  <si>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</si>
  <si>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</si>
  <si>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</si>
  <si>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</si>
  <si>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</si>
  <si>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</si>
  <si>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</si>
  <si>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</si>
  <si>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</si>
  <si>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</si>
  <si>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</si>
  <si>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</si>
  <si>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</si>
  <si>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</si>
  <si>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</si>
  <si>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</si>
  <si>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</si>
  <si>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</si>
  <si>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</si>
  <si>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</si>
  <si>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</si>
  <si>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</si>
  <si>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</si>
  <si>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</si>
  <si>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</si>
  <si>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</si>
  <si>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</si>
  <si>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</si>
  <si>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</si>
  <si>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</si>
  <si>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</si>
  <si>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</si>
  <si>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</si>
  <si>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</si>
  <si>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</si>
  <si>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</si>
  <si>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</si>
  <si>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</si>
  <si>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</si>
  <si>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</si>
  <si>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</si>
  <si>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</si>
  <si>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</si>
  <si>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</si>
  <si>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</si>
  <si>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</si>
  <si>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</si>
  <si>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</si>
  <si>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</si>
  <si>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</si>
  <si>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</si>
  <si>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</si>
  <si>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</si>
  <si>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</si>
  <si>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</si>
  <si>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</si>
  <si>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</si>
  <si>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</si>
  <si>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</si>
  <si>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</si>
  <si>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</si>
  <si>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</si>
  <si>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</si>
  <si>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</si>
  <si>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</si>
  <si>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</si>
  <si>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</si>
  <si>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</si>
  <si>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</si>
  <si>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</si>
  <si>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</si>
  <si>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</si>
  <si>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</si>
  <si>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</si>
  <si>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</si>
  <si>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</si>
  <si>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</si>
  <si>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</si>
  <si>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</si>
  <si>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</si>
  <si>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</si>
  <si>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</si>
  <si>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</si>
  <si>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</si>
  <si>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</si>
  <si>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</si>
  <si>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</si>
  <si>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</si>
  <si>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</si>
  <si>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</si>
  <si>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</si>
  <si>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</si>
  <si>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</si>
  <si>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</si>
  <si>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</si>
  <si>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</si>
  <si>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</si>
  <si>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</si>
  <si>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</si>
  <si>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</si>
  <si>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</si>
  <si>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</si>
  <si>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</si>
  <si>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</si>
  <si>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</si>
  <si>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</si>
  <si>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</si>
  <si>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</si>
  <si>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</si>
  <si>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</si>
  <si>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</si>
  <si>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</si>
  <si>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</si>
  <si>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</si>
  <si>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</si>
  <si>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</si>
  <si>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</si>
  <si>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</si>
  <si>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</si>
  <si>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</si>
  <si>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</si>
  <si>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</si>
  <si>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</si>
  <si>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</si>
  <si>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</si>
  <si>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</si>
  <si>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</si>
  <si>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</si>
  <si>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</si>
  <si>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</si>
  <si>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</si>
  <si>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</si>
  <si>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</si>
  <si>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</si>
  <si>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</si>
  <si>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</si>
  <si>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</si>
  <si>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</si>
  <si>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</si>
  <si>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</si>
  <si>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</si>
  <si>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</si>
  <si>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</si>
  <si>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</si>
  <si>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</si>
  <si>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</si>
  <si>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</si>
  <si>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</si>
  <si>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</si>
  <si>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</si>
  <si>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</si>
  <si>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</si>
  <si>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</si>
  <si>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</si>
  <si>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</si>
  <si>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</si>
  <si>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</si>
  <si>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</si>
  <si>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</si>
  <si>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</si>
  <si>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</si>
  <si>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</si>
  <si>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</si>
  <si>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</si>
  <si>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</si>
  <si>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</si>
  <si>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</si>
  <si>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</si>
  <si>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</si>
  <si>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</si>
  <si>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</si>
  <si>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</si>
  <si>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</si>
  <si>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</si>
  <si>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</si>
  <si>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</si>
  <si>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</si>
  <si>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</si>
  <si>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</si>
  <si>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</si>
  <si>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</si>
  <si>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</si>
  <si>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</si>
  <si>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</si>
  <si>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</si>
  <si>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</si>
  <si>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</si>
  <si>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</si>
  <si>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</si>
  <si>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</si>
  <si>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</si>
  <si>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</si>
  <si>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</si>
  <si>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</si>
  <si>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</si>
  <si>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</si>
  <si>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</si>
  <si>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</si>
  <si>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</si>
  <si>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</si>
  <si>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</si>
  <si>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</si>
  <si>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</si>
  <si>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</si>
  <si>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</si>
  <si>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</si>
  <si>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</si>
  <si>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</si>
  <si>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</si>
  <si>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</si>
  <si>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</si>
  <si>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</si>
  <si>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</si>
  <si>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</si>
  <si>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</si>
  <si>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</si>
  <si>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</si>
  <si>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</si>
  <si>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</si>
  <si>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</si>
  <si>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</si>
  <si>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</si>
  <si>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</si>
  <si>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</si>
  <si>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</si>
  <si>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</si>
  <si>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</si>
  <si>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</si>
  <si>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</si>
  <si>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</si>
  <si>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</si>
  <si>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</si>
  <si>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</si>
  <si>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</si>
  <si>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</si>
  <si>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</si>
  <si>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</si>
  <si>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</si>
  <si>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</si>
  <si>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</si>
  <si>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</si>
  <si>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</si>
  <si>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</si>
  <si>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</si>
  <si>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</si>
  <si>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</si>
  <si>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</si>
  <si>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</si>
  <si>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</si>
  <si>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</si>
  <si>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</si>
  <si>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</si>
  <si>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</si>
  <si>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</si>
  <si>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</si>
  <si>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</si>
  <si>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</si>
  <si>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</si>
  <si>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</si>
  <si>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</si>
  <si>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</si>
  <si>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</si>
  <si>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</si>
  <si>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</si>
  <si>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</si>
  <si>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</si>
  <si>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</si>
  <si>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</si>
  <si>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</si>
  <si>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</si>
  <si>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</si>
  <si>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</si>
  <si>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</si>
  <si>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</si>
  <si>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</si>
  <si>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</si>
  <si>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</si>
  <si>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</si>
  <si>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</si>
  <si>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</si>
  <si>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</si>
  <si>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</si>
  <si>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</si>
  <si>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</si>
  <si>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</si>
  <si>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</si>
  <si>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</si>
  <si>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</si>
  <si>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</si>
  <si>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</si>
  <si>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</si>
  <si>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</si>
  <si>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</si>
  <si>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</si>
  <si>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</si>
  <si>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</si>
  <si>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</si>
  <si>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</si>
  <si>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</si>
  <si>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</si>
  <si>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</si>
  <si>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</si>
  <si>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</si>
  <si>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</si>
  <si>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</si>
  <si>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</si>
  <si>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</si>
  <si>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</si>
  <si>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</si>
  <si>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</si>
  <si>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</si>
  <si>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</si>
  <si>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</si>
  <si>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</si>
  <si>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</si>
  <si>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</si>
  <si>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</si>
  <si>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</si>
  <si>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</si>
  <si>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</si>
  <si>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</si>
  <si>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</si>
  <si>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</si>
  <si>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</si>
  <si>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</si>
  <si>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</si>
  <si>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</si>
  <si>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</si>
  <si>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</si>
  <si>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</si>
  <si>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</si>
  <si>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</si>
  <si>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</si>
  <si>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</si>
  <si>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</si>
  <si>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</si>
  <si>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</si>
  <si>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</si>
  <si>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</si>
  <si>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</si>
  <si>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</si>
  <si>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</si>
  <si>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</si>
  <si>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</si>
  <si>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</si>
  <si>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</si>
  <si>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</si>
  <si>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</si>
  <si>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</si>
  <si>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</si>
  <si>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</si>
  <si>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</si>
  <si>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</si>
  <si>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</si>
  <si>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</si>
  <si>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</si>
  <si>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</si>
  <si>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</si>
  <si>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</si>
  <si>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</si>
  <si>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</si>
  <si>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</si>
  <si>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</si>
  <si>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</si>
  <si>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</si>
  <si>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</si>
  <si>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</si>
  <si>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</si>
  <si>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</si>
  <si>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</si>
  <si>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</si>
  <si>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</si>
  <si>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</si>
  <si>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</si>
  <si>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</si>
  <si>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</si>
  <si>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</si>
  <si>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</si>
  <si>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</si>
  <si>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</si>
  <si>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</si>
  <si>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</si>
  <si>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</si>
  <si>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</si>
  <si>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</si>
  <si>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</si>
  <si>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</si>
  <si>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</si>
  <si>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</si>
  <si>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</si>
  <si>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</si>
  <si>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</si>
  <si>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</si>
  <si>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</si>
  <si>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</si>
  <si>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</si>
  <si>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</si>
  <si>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</si>
  <si>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</si>
  <si>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</si>
  <si>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</si>
  <si>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</si>
  <si>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</si>
  <si>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</si>
  <si>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</si>
  <si>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</si>
  <si>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</si>
  <si>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</si>
  <si>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</si>
  <si>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</si>
  <si>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</si>
  <si>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</si>
  <si>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</si>
  <si>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</si>
  <si>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</si>
  <si>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</si>
  <si>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</si>
  <si>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</si>
  <si>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</si>
  <si>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</si>
  <si>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</si>
  <si>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</si>
  <si>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</si>
  <si>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</si>
  <si>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</si>
  <si>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</si>
  <si>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</si>
  <si>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</si>
  <si>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</si>
  <si>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</si>
  <si>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</si>
  <si>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</si>
  <si>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</si>
  <si>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</si>
  <si>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</si>
  <si>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</si>
  <si>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</si>
  <si>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</si>
  <si>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</si>
  <si>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</si>
  <si>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</si>
  <si>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</si>
  <si>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</si>
  <si>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</si>
  <si>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</si>
  <si>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</si>
  <si>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</si>
  <si>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</si>
  <si>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</si>
  <si>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</si>
  <si>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</si>
  <si>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</si>
  <si>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</si>
  <si>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</si>
  <si>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</si>
  <si>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</si>
  <si>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</si>
  <si>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</si>
  <si>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</si>
  <si>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</si>
  <si>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</si>
  <si>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</si>
  <si>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</si>
  <si>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</si>
  <si>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</si>
  <si>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</si>
  <si>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</si>
  <si>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</si>
  <si>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</si>
  <si>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</si>
  <si>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</si>
  <si>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</si>
  <si>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</si>
  <si>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</si>
  <si>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</si>
  <si>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</si>
  <si>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</si>
  <si>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</si>
  <si>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</si>
  <si>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</si>
  <si>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</si>
  <si>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</si>
  <si>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</si>
  <si>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</si>
  <si>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</si>
  <si>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</si>
  <si>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</si>
  <si>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</si>
  <si>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</si>
  <si>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</si>
  <si>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</si>
  <si>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</si>
  <si>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</si>
  <si>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</si>
  <si>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</si>
  <si>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</si>
  <si>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</si>
  <si>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</si>
  <si>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</si>
  <si>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</si>
  <si>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</si>
  <si>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</si>
  <si>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</si>
  <si>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</si>
  <si>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</si>
  <si>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</si>
  <si>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</si>
  <si>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</si>
  <si>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</si>
  <si>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</si>
  <si>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</si>
  <si>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</si>
  <si>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</si>
  <si>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</si>
  <si>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</si>
  <si>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</si>
  <si>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</si>
  <si>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</si>
  <si>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</si>
  <si>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</si>
  <si>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</si>
  <si>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</si>
  <si>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</si>
  <si>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</si>
  <si>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</si>
  <si>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</si>
  <si>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</si>
  <si>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</si>
  <si>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</si>
  <si>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</si>
  <si>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</si>
  <si>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</si>
  <si>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</si>
  <si>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</si>
  <si>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</si>
  <si>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</si>
  <si>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</si>
  <si>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</si>
  <si>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</si>
  <si>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</si>
  <si>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</si>
  <si>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</si>
  <si>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</si>
  <si>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</si>
  <si>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</si>
  <si>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</si>
  <si>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</si>
  <si>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</si>
  <si>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</si>
  <si>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</si>
  <si>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</si>
  <si>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</si>
  <si>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</si>
  <si>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</si>
  <si>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</si>
  <si>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</si>
  <si>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</si>
  <si>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</si>
  <si>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</si>
  <si>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</si>
  <si>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</si>
  <si>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</si>
  <si>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</si>
  <si>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</si>
  <si>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</si>
  <si>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</si>
  <si>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</si>
  <si>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</si>
  <si>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</si>
  <si>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</si>
  <si>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</si>
  <si>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</si>
  <si>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</si>
  <si>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</si>
  <si>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</si>
  <si>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</si>
  <si>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</si>
  <si>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</si>
  <si>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</si>
  <si>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</si>
  <si>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</si>
  <si>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</si>
  <si>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</si>
  <si>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</si>
  <si>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</si>
  <si>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</si>
  <si>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</si>
  <si>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</si>
  <si>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</si>
  <si>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</si>
  <si>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</si>
  <si>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</si>
  <si>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</si>
  <si>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</si>
  <si>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</si>
  <si>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</si>
  <si>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</si>
  <si>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</si>
  <si>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</si>
  <si>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</si>
  <si>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</si>
  <si>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</si>
  <si>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</si>
  <si>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</si>
  <si>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</si>
  <si>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</si>
  <si>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</si>
  <si>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</si>
  <si>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</si>
  <si>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</si>
  <si>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</si>
  <si>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</si>
  <si>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</si>
  <si>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</si>
  <si>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</si>
  <si>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</si>
  <si>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</si>
  <si>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</si>
  <si>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</si>
  <si>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</si>
  <si>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</si>
  <si>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</si>
  <si>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</si>
  <si>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</si>
  <si>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</si>
  <si>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</si>
  <si>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</si>
  <si>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</si>
  <si>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</si>
  <si>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</si>
  <si>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</si>
  <si>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</si>
  <si>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</si>
  <si>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</si>
  <si>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</si>
  <si>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</si>
  <si>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</si>
  <si>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</si>
  <si>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</si>
  <si>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</si>
  <si>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</si>
  <si>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</si>
  <si>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</si>
  <si>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</si>
  <si>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</si>
  <si>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</si>
  <si>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</si>
  <si>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</si>
  <si>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</si>
  <si>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</si>
  <si>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</si>
  <si>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</si>
  <si>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</si>
  <si>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</si>
  <si>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</si>
  <si>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</si>
  <si>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</si>
  <si>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</si>
  <si>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</si>
  <si>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</si>
  <si>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</si>
  <si>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</si>
  <si>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</si>
  <si>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</si>
  <si>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</si>
  <si>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</si>
  <si>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</si>
  <si>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</si>
  <si>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</si>
  <si>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</si>
  <si>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</si>
  <si>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</si>
  <si>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</si>
  <si>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</si>
  <si>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</si>
  <si>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</si>
  <si>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</si>
  <si>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</si>
  <si>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</si>
  <si>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</si>
  <si>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</si>
  <si>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</si>
  <si>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</si>
  <si>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</si>
  <si>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</si>
  <si>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</si>
  <si>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</si>
  <si>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</si>
  <si>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</si>
  <si>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</si>
  <si>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</si>
  <si>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</si>
  <si>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</si>
  <si>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</si>
  <si>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</si>
  <si>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</si>
  <si>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</si>
  <si>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</si>
  <si>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</si>
  <si>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</si>
  <si>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</si>
  <si>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</si>
  <si>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</si>
  <si>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</si>
  <si>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</si>
  <si>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</si>
  <si>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</si>
  <si>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</si>
  <si>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</si>
  <si>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</si>
  <si>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</si>
  <si>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</si>
  <si>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</si>
  <si>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</si>
  <si>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</si>
  <si>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</si>
  <si>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</si>
  <si>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</si>
  <si>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</si>
  <si>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</si>
  <si>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</si>
  <si>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</si>
  <si>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</si>
  <si>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</si>
  <si>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</si>
  <si>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</si>
  <si>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</si>
  <si>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</si>
  <si>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</si>
  <si>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</si>
  <si>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</si>
  <si>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</si>
  <si>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</si>
  <si>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</si>
  <si>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</si>
  <si>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</si>
  <si>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</si>
  <si>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</si>
  <si>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</si>
  <si>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</si>
  <si>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</si>
  <si>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</si>
  <si>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</si>
  <si>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</si>
  <si>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</si>
  <si>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</si>
  <si>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</si>
  <si>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</si>
  <si>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</si>
  <si>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</si>
  <si>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</si>
  <si>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</si>
  <si>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</si>
  <si>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</si>
  <si>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</si>
  <si>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</si>
  <si>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</si>
  <si>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</si>
  <si>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</si>
  <si>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</si>
  <si>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</si>
  <si>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</si>
  <si>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</si>
  <si>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</si>
  <si>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</si>
  <si>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</si>
  <si>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</si>
  <si>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</si>
  <si>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</si>
  <si>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</si>
  <si>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</si>
  <si>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</si>
  <si>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</si>
  <si>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</si>
  <si>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</si>
  <si>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</si>
  <si>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</si>
  <si>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</si>
  <si>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</si>
  <si>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</si>
  <si>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</si>
  <si>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</si>
  <si>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</si>
  <si>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</si>
  <si>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</si>
  <si>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</si>
  <si>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</si>
  <si>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</si>
  <si>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</si>
  <si>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</si>
  <si>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</si>
  <si>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</si>
  <si>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</si>
  <si>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</si>
  <si>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</si>
  <si>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</si>
  <si>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</si>
  <si>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</si>
  <si>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</si>
  <si>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</si>
  <si>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</si>
  <si>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</si>
  <si>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</si>
  <si>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</si>
  <si>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</si>
  <si>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</si>
  <si>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</si>
  <si>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</si>
  <si>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</si>
  <si>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</si>
  <si>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</si>
  <si>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</si>
  <si>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</si>
  <si>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</si>
  <si>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</si>
  <si>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</si>
  <si>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</si>
  <si>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</si>
  <si>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</si>
  <si>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</si>
  <si>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</si>
  <si>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</si>
  <si>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</si>
  <si>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</si>
  <si>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</si>
  <si>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</si>
  <si>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</si>
  <si>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</si>
  <si>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</si>
  <si>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</si>
  <si>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</si>
  <si>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</si>
  <si>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</si>
  <si>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</si>
  <si>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</si>
  <si>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</si>
  <si>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</si>
  <si>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</si>
  <si>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</si>
  <si>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</si>
  <si>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</si>
  <si>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</si>
  <si>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</si>
  <si>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</si>
  <si>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</si>
  <si>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</si>
  <si>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</si>
  <si>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</si>
  <si>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</si>
  <si>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</si>
  <si>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</si>
  <si>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</si>
  <si>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</si>
  <si>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</si>
  <si>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</si>
  <si>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</si>
  <si>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</si>
  <si>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</si>
  <si>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</si>
  <si>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</si>
  <si>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</si>
  <si>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</si>
  <si>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</si>
  <si>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</si>
  <si>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</si>
  <si>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</si>
  <si>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</si>
  <si>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</si>
  <si>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</si>
  <si>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</si>
  <si>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</si>
  <si>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</si>
  <si>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</si>
  <si>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</si>
  <si>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</si>
  <si>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</si>
  <si>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</si>
  <si>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</si>
  <si>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</si>
  <si>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</si>
  <si>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</si>
  <si>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</si>
  <si>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</si>
  <si>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</si>
  <si>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</si>
  <si>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</si>
  <si>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</si>
  <si>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</si>
  <si>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</si>
  <si>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</si>
  <si>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</si>
  <si>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</si>
  <si>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</si>
  <si>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</si>
  <si>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</si>
  <si>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</si>
  <si>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</si>
  <si>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</si>
  <si>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</si>
  <si>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</si>
  <si>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</si>
  <si>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</si>
  <si>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</si>
  <si>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</si>
  <si>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</si>
  <si>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</si>
  <si>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</si>
  <si>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</si>
  <si>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</si>
  <si>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</si>
  <si>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</si>
  <si>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</si>
  <si>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</si>
  <si>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</si>
  <si>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</si>
  <si>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</si>
  <si>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</si>
  <si>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</si>
  <si>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</si>
  <si>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</si>
  <si>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</si>
  <si>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</si>
  <si>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</si>
  <si>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</si>
  <si>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</si>
  <si>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</si>
  <si>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</si>
  <si>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</si>
  <si>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</si>
  <si>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</si>
  <si>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</si>
  <si>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</si>
  <si>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</si>
  <si>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</si>
  <si>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</si>
  <si>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</si>
  <si>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</si>
  <si>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</si>
  <si>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</si>
  <si>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</si>
  <si>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</si>
  <si>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</si>
  <si>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</si>
  <si>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</si>
  <si>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</si>
  <si>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</si>
  <si>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</si>
  <si>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</si>
  <si>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</si>
  <si>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</si>
  <si>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</si>
  <si>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</si>
  <si>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</si>
  <si>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</si>
  <si>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</si>
  <si>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</si>
  <si>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</si>
  <si>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</si>
  <si>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</si>
  <si>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</si>
  <si>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</si>
  <si>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</si>
  <si>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</si>
  <si>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</si>
  <si>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</si>
  <si>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</si>
  <si>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</si>
  <si>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</si>
  <si>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</si>
  <si>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</si>
  <si>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</si>
  <si>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</si>
  <si>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</si>
  <si>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</si>
  <si>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</si>
  <si>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</si>
  <si>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</si>
  <si>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</si>
  <si>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</si>
  <si>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</si>
  <si>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</si>
  <si>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</si>
  <si>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</si>
  <si>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</si>
  <si>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</si>
  <si>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</si>
  <si>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</si>
  <si>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</si>
  <si>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</si>
  <si>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</si>
  <si>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</si>
  <si>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</si>
  <si>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</si>
  <si>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</si>
  <si>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</si>
  <si>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</si>
  <si>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</si>
  <si>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</si>
  <si>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</si>
  <si>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</si>
  <si>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</si>
  <si>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</si>
  <si>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</si>
  <si>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</si>
  <si>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</si>
  <si>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</si>
  <si>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</si>
  <si>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</si>
  <si>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</si>
  <si>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</si>
  <si>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</si>
  <si>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</si>
  <si>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</si>
  <si>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</si>
  <si>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</si>
  <si>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</si>
  <si>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</si>
  <si>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</si>
  <si>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</si>
  <si>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</si>
  <si>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</si>
  <si>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</si>
  <si>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</si>
  <si>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</si>
  <si>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</si>
  <si>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</si>
  <si>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</si>
  <si>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</si>
  <si>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</si>
  <si>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</si>
  <si>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</si>
  <si>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</si>
  <si>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</si>
  <si>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</si>
  <si>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</si>
  <si>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</si>
  <si>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</si>
  <si>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</si>
  <si>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</si>
  <si>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</si>
  <si>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</si>
  <si>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</si>
  <si>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</si>
  <si>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</si>
  <si>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</si>
  <si>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</si>
  <si>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</si>
  <si>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</si>
  <si>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</si>
  <si>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</si>
  <si>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</si>
  <si>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</si>
  <si>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</si>
  <si>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</si>
  <si>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</si>
  <si>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</si>
  <si>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</si>
  <si>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</si>
  <si>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</si>
  <si>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</si>
  <si>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</si>
  <si>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</si>
  <si>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</si>
  <si>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</si>
  <si>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</si>
  <si>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</si>
  <si>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</si>
  <si>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</si>
  <si>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</si>
  <si>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</si>
  <si>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</si>
  <si>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</si>
  <si>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</si>
  <si>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</si>
  <si>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</si>
  <si>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</si>
  <si>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</si>
  <si>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</si>
  <si>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</si>
  <si>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</si>
  <si>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</si>
  <si>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</si>
  <si>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</si>
  <si>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</si>
  <si>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</si>
  <si>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</si>
  <si>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</si>
  <si>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</si>
  <si>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</si>
  <si>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</si>
  <si>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</si>
  <si>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</si>
  <si>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</si>
  <si>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</si>
  <si>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</si>
  <si>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</si>
  <si>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</si>
  <si>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</si>
  <si>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</si>
  <si>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</si>
  <si>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</si>
  <si>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</si>
  <si>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</si>
  <si>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</si>
  <si>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</si>
  <si>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</si>
  <si>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</si>
  <si>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</si>
  <si>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</si>
  <si>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</si>
  <si>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</si>
  <si>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</si>
  <si>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</si>
  <si>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</si>
  <si>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</si>
  <si>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</si>
  <si>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</si>
  <si>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</si>
  <si>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</si>
  <si>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</si>
  <si>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</si>
  <si>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</si>
  <si>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</si>
  <si>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</si>
  <si>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</si>
  <si>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</si>
  <si>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</si>
  <si>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</si>
  <si>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</si>
  <si>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</si>
  <si>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</si>
  <si>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</si>
  <si>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</si>
  <si>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</si>
  <si>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</si>
  <si>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</si>
  <si>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</si>
  <si>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</si>
  <si>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</si>
  <si>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</si>
  <si>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</si>
  <si>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</si>
  <si>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</si>
  <si>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</si>
  <si>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</si>
  <si>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</si>
  <si>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</si>
  <si>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</si>
  <si>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</si>
  <si>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</si>
  <si>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</si>
  <si>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</si>
  <si>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</si>
  <si>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</si>
  <si>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</si>
  <si>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</si>
  <si>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</si>
  <si>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</si>
  <si>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</si>
  <si>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</si>
  <si>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</si>
  <si>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</si>
  <si>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</si>
  <si>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</si>
  <si>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</si>
  <si>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</si>
  <si>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</si>
  <si>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</si>
  <si>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</si>
  <si>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</si>
  <si>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</si>
  <si>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</si>
  <si>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</si>
  <si>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</si>
  <si>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</si>
  <si>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</si>
  <si>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</si>
  <si>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</si>
  <si>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</si>
  <si>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</si>
  <si>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</si>
  <si>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</si>
  <si>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</si>
  <si>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</si>
  <si>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</si>
  <si>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</si>
  <si>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</si>
  <si>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</si>
  <si>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</si>
  <si>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</si>
  <si>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</si>
  <si>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</si>
  <si>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</si>
  <si>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</si>
  <si>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</si>
  <si>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</si>
  <si>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</si>
  <si>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</si>
  <si>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</si>
  <si>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</si>
  <si>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</si>
  <si>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</si>
  <si>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</si>
  <si>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</si>
  <si>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</si>
  <si>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</si>
  <si>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</si>
  <si>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</si>
  <si>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</si>
  <si>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</si>
  <si>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</si>
  <si>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</si>
  <si>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</si>
  <si>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</si>
  <si>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</si>
  <si>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</si>
  <si>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</si>
  <si>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</si>
  <si>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</si>
  <si>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</si>
  <si>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</si>
  <si>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</si>
  <si>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</si>
  <si>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</si>
  <si>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</si>
  <si>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</si>
  <si>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</si>
  <si>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</si>
  <si>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</si>
  <si>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</si>
  <si>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</si>
  <si>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</si>
  <si>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</si>
  <si>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</si>
  <si>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</si>
  <si>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</si>
  <si>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</si>
  <si>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</si>
  <si>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</si>
  <si>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</si>
  <si>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</si>
  <si>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</si>
  <si>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</si>
  <si>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</si>
  <si>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</si>
  <si>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</si>
  <si>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</si>
  <si>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</si>
  <si>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</si>
  <si>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</si>
  <si>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</si>
  <si>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</si>
  <si>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</si>
  <si>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</si>
  <si>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</si>
  <si>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</si>
  <si>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</si>
  <si>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</si>
  <si>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</si>
  <si>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</si>
  <si>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</si>
  <si>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</si>
  <si>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</si>
  <si>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</si>
  <si>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</si>
  <si>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</si>
  <si>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</si>
  <si>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</si>
  <si>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</si>
  <si>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</si>
  <si>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</si>
  <si>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</si>
  <si>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</si>
  <si>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</si>
  <si>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</si>
  <si>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</si>
  <si>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</si>
  <si>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</si>
  <si>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</si>
  <si>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</si>
  <si>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</si>
  <si>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</si>
  <si>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</si>
  <si>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</si>
  <si>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</si>
  <si>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</si>
  <si>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</si>
  <si>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</si>
  <si>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</si>
  <si>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</si>
  <si>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</si>
  <si>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</si>
  <si>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</si>
  <si>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</si>
  <si>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</si>
  <si>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</si>
  <si>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</si>
  <si>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</si>
  <si>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</si>
  <si>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</si>
  <si>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</si>
  <si>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</si>
  <si>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</si>
  <si>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</si>
  <si>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</si>
  <si>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</si>
  <si>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</si>
  <si>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</si>
  <si>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</si>
  <si>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</si>
  <si>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</si>
  <si>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</si>
  <si>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</si>
  <si>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</si>
  <si>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</si>
  <si>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</si>
  <si>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</si>
  <si>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</si>
  <si>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</si>
  <si>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</si>
  <si>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</si>
  <si>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</si>
  <si>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</si>
  <si>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</si>
  <si>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</si>
  <si>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</si>
  <si>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</si>
  <si>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</si>
  <si>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</si>
  <si>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</si>
  <si>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</si>
  <si>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</si>
  <si>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</si>
  <si>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</si>
  <si>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</si>
  <si>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</si>
  <si>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</si>
  <si>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</si>
  <si>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</si>
  <si>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</si>
  <si>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</si>
  <si>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</si>
  <si>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</si>
  <si>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</si>
  <si>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</si>
  <si>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</si>
  <si>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</si>
  <si>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</si>
  <si>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</si>
  <si>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</si>
  <si>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</si>
  <si>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</si>
  <si>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</si>
  <si>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</si>
  <si>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</si>
  <si>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</si>
  <si>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</si>
  <si>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</si>
  <si>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</si>
  <si>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</si>
  <si>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</si>
  <si>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</si>
  <si>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</si>
  <si>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</si>
  <si>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</si>
  <si>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</si>
  <si>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</si>
  <si>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</si>
  <si>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</si>
  <si>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</si>
  <si>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</si>
  <si>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</si>
  <si>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</si>
  <si>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</si>
  <si>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</si>
  <si>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</si>
  <si>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</si>
  <si>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</si>
  <si>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</si>
  <si>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</si>
  <si>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</si>
  <si>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</si>
  <si>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</si>
  <si>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</si>
  <si>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</si>
  <si>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</si>
  <si>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</si>
  <si>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</si>
  <si>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</si>
  <si>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</si>
  <si>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</si>
  <si>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</si>
  <si>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</si>
  <si>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</si>
  <si>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</si>
  <si>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</si>
  <si>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</si>
  <si>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</si>
  <si>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</si>
  <si>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</si>
  <si>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</si>
  <si>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</si>
  <si>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</si>
  <si>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</si>
  <si>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</si>
  <si>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</si>
  <si>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</si>
  <si>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</si>
  <si>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</si>
  <si>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</si>
  <si>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</si>
  <si>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</si>
  <si>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</si>
  <si>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</si>
  <si>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</si>
  <si>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</si>
  <si>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</si>
  <si>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</si>
  <si>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</si>
  <si>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</si>
  <si>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</si>
  <si>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</si>
  <si>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</si>
  <si>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</si>
  <si>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</si>
  <si>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</si>
  <si>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</si>
  <si>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</si>
  <si>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</si>
  <si>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</si>
  <si>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</si>
  <si>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</si>
  <si>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</si>
  <si>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</si>
  <si>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</si>
  <si>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</si>
  <si>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</si>
  <si>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</si>
  <si>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</si>
  <si>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</si>
  <si>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</si>
  <si>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</si>
  <si>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</si>
  <si>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</si>
  <si>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</si>
  <si>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</si>
  <si>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</si>
  <si>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</si>
  <si>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</si>
  <si>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</si>
  <si>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</si>
  <si>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</si>
  <si>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</si>
  <si>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</si>
  <si>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</si>
  <si>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</si>
  <si>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</si>
  <si>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</si>
  <si>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</si>
  <si>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</si>
  <si>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</si>
  <si>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</si>
  <si>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</si>
  <si>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</si>
  <si>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</si>
  <si>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</si>
  <si>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</si>
  <si>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</si>
  <si>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</si>
  <si>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</si>
  <si>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</si>
  <si>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</si>
  <si>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</si>
  <si>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</si>
  <si>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</si>
  <si>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</si>
  <si>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</si>
  <si>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</si>
  <si>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</si>
  <si>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</si>
  <si>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</si>
  <si>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</si>
  <si>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</si>
  <si>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</si>
  <si>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</si>
  <si>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</si>
  <si>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</si>
  <si>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</si>
  <si>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</si>
  <si>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</si>
  <si>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</si>
  <si>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</si>
  <si>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</si>
  <si>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</si>
  <si>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</si>
  <si>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</si>
  <si>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</si>
  <si>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</si>
  <si>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</si>
  <si>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</si>
  <si>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</si>
  <si>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</si>
  <si>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</si>
  <si>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</si>
  <si>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</si>
  <si>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</si>
  <si>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</si>
  <si>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</si>
  <si>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</si>
  <si>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</si>
  <si>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</si>
  <si>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</si>
  <si>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</si>
  <si>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</si>
  <si>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</si>
  <si>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</si>
  <si>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</si>
  <si>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</si>
  <si>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</si>
  <si>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</si>
  <si>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</si>
  <si>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</si>
  <si>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</si>
  <si>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</si>
  <si>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</si>
  <si>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</si>
  <si>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</si>
  <si>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</si>
  <si>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</si>
  <si>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</si>
  <si>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</si>
  <si>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</si>
  <si>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</si>
  <si>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</si>
  <si>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</si>
  <si>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</si>
  <si>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</si>
  <si>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</si>
  <si>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</si>
  <si>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</si>
  <si>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</si>
  <si>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</si>
  <si>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</si>
  <si>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</si>
  <si>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</si>
  <si>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</si>
  <si>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</si>
  <si>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</si>
  <si>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</si>
  <si>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</si>
  <si>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</si>
  <si>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</si>
  <si>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</si>
  <si>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</si>
  <si>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</si>
  <si>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</si>
  <si>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</si>
  <si>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</si>
  <si>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</si>
  <si>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</si>
  <si>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</si>
  <si>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</si>
  <si>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</si>
  <si>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</si>
  <si>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</si>
  <si>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</si>
  <si>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</si>
  <si>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</si>
  <si>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</si>
  <si>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</si>
  <si>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</si>
  <si>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</si>
  <si>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</si>
  <si>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</si>
  <si>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</si>
  <si>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</si>
  <si>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</si>
  <si>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</si>
  <si>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</si>
  <si>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</si>
  <si>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</si>
  <si>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</si>
  <si>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</si>
  <si>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</si>
  <si>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</si>
  <si>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</si>
  <si>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</si>
  <si>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</si>
  <si>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</si>
  <si>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</si>
  <si>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</si>
  <si>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</si>
  <si>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</si>
  <si>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</si>
  <si>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</si>
  <si>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</si>
  <si>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</si>
  <si>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</si>
  <si>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</si>
  <si>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</si>
  <si>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</si>
  <si>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</si>
  <si>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</si>
  <si>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</si>
  <si>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</si>
  <si>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</si>
  <si>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</si>
  <si>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</si>
  <si>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</si>
  <si>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</si>
  <si>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</si>
  <si>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</si>
  <si>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</si>
  <si>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</si>
  <si>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</si>
  <si>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</si>
  <si>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</si>
  <si>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</si>
  <si>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</si>
  <si>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</si>
  <si>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</si>
  <si>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</si>
  <si>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</si>
  <si>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</si>
  <si>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</si>
  <si>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</si>
  <si>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</si>
  <si>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</si>
  <si>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</si>
  <si>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</si>
  <si>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</si>
  <si>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</si>
  <si>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</si>
  <si>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</si>
  <si>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</si>
  <si>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</si>
  <si>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</si>
  <si>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</si>
  <si>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</si>
  <si>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</si>
  <si>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</si>
  <si>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</si>
  <si>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</si>
  <si>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</si>
  <si>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</si>
  <si>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</si>
  <si>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</si>
  <si>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</si>
  <si>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</si>
  <si>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</si>
  <si>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</si>
  <si>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</si>
  <si>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</si>
  <si>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</si>
  <si>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</si>
  <si>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</si>
  <si>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</si>
  <si>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</si>
  <si>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</si>
  <si>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</si>
  <si>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</si>
  <si>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</si>
  <si>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</si>
  <si>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</si>
  <si>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</si>
  <si>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</si>
  <si>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</si>
  <si>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</si>
  <si>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</si>
  <si>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</si>
  <si>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</si>
  <si>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</si>
  <si>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</si>
  <si>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</si>
  <si>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</si>
  <si>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</si>
  <si>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</si>
  <si>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</si>
  <si>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</si>
  <si>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</si>
  <si>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</si>
  <si>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</si>
  <si>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</si>
  <si>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</si>
  <si>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</si>
  <si>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</si>
  <si>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</si>
  <si>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</si>
  <si>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</si>
  <si>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</si>
  <si>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</si>
  <si>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</si>
  <si>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</si>
  <si>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</si>
  <si>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</si>
  <si>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</si>
  <si>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</si>
  <si>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</si>
  <si>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</si>
  <si>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</si>
  <si>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</si>
  <si>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</si>
  <si>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</si>
  <si>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</si>
  <si>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</si>
  <si>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</si>
  <si>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</si>
  <si>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</si>
  <si>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</si>
  <si>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</si>
  <si>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</si>
  <si>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</si>
  <si>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</si>
  <si>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</si>
  <si>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</si>
  <si>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</si>
  <si>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</si>
  <si>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</si>
  <si>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</si>
  <si>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</si>
  <si>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</si>
  <si>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</si>
  <si>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</si>
  <si>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</si>
  <si>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</si>
  <si>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</si>
  <si>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</si>
  <si>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</si>
  <si>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</si>
  <si>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</si>
  <si>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</si>
  <si>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</si>
  <si>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</si>
  <si>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</si>
  <si>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</si>
  <si>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</si>
  <si>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</si>
  <si>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</si>
  <si>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</si>
  <si>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</si>
  <si>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</si>
  <si>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</si>
  <si>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</si>
  <si>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</si>
  <si>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</si>
  <si>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</si>
  <si>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</si>
  <si>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</si>
  <si>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</si>
  <si>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</si>
  <si>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</si>
  <si>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</si>
  <si>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</si>
  <si>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</si>
  <si>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</si>
  <si>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</si>
  <si>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</si>
  <si>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</si>
  <si>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</si>
  <si>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</si>
  <si>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</si>
  <si>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</si>
  <si>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</si>
  <si>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</si>
  <si>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</si>
  <si>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</si>
  <si>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</si>
  <si>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</si>
  <si>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</si>
  <si>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</si>
  <si>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</si>
  <si>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</si>
  <si>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</si>
  <si>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</si>
  <si>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</si>
  <si>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</si>
  <si>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</si>
  <si>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</si>
  <si>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</si>
  <si>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</si>
  <si>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</si>
  <si>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</si>
  <si>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</si>
  <si>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</si>
  <si>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</si>
  <si>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</si>
  <si>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</si>
  <si>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</si>
  <si>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</si>
  <si>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</si>
  <si>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</si>
  <si>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</si>
  <si>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</si>
  <si>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</si>
  <si>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</si>
  <si>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</si>
  <si>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</si>
  <si>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</si>
  <si>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</si>
  <si>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</si>
  <si>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</si>
  <si>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</si>
  <si>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</si>
  <si>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</si>
  <si>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</si>
  <si>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</si>
  <si>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</si>
  <si>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</si>
  <si>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</si>
  <si>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</si>
  <si>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</si>
  <si>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</si>
  <si>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</si>
  <si>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</si>
  <si>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</si>
  <si>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</si>
  <si>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</si>
  <si>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</si>
  <si>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</si>
  <si>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</si>
  <si>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</si>
  <si>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</si>
  <si>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</si>
  <si>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</si>
  <si>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</si>
  <si>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</si>
  <si>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</si>
  <si>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</si>
  <si>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</si>
  <si>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</si>
  <si>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</si>
  <si>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</si>
  <si>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</si>
  <si>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</si>
  <si>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</si>
  <si>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</si>
  <si>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</si>
  <si>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</si>
  <si>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</si>
  <si>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</si>
  <si>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</si>
  <si>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</si>
  <si>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</si>
  <si>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</si>
  <si>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</si>
  <si>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</si>
  <si>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</si>
  <si>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</si>
  <si>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</si>
  <si>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</si>
  <si>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</si>
  <si>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</si>
  <si>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</si>
  <si>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</si>
  <si>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</si>
  <si>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</si>
  <si>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</si>
  <si>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</si>
  <si>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</si>
  <si>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</si>
  <si>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</si>
  <si>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</si>
  <si>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</si>
  <si>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</si>
  <si>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</si>
  <si>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</si>
  <si>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</si>
  <si>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</si>
  <si>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</si>
  <si>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</si>
  <si>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</si>
  <si>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</si>
  <si>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</si>
  <si>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</si>
  <si>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</si>
  <si>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</si>
  <si>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</si>
  <si>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</si>
  <si>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</si>
  <si>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</si>
  <si>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</si>
  <si>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</si>
  <si>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</si>
  <si>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</si>
  <si>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</si>
  <si>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</si>
  <si>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</si>
  <si>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</si>
  <si>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</si>
  <si>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</si>
  <si>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</si>
  <si>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</si>
  <si>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</si>
  <si>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</si>
  <si>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</si>
  <si>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</si>
  <si>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</si>
  <si>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</si>
  <si>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</si>
  <si>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</si>
  <si>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</si>
  <si>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</si>
  <si>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</si>
  <si>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</si>
  <si>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</si>
  <si>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</si>
  <si>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</si>
  <si>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</si>
  <si>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</si>
  <si>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</si>
  <si>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</si>
  <si>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</si>
  <si>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</si>
  <si>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</si>
  <si>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</si>
  <si>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</si>
  <si>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</si>
  <si>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</si>
  <si>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</si>
  <si>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</si>
  <si>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</si>
  <si>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</si>
  <si>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</si>
  <si>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</si>
  <si>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</si>
  <si>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</si>
  <si>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</si>
  <si>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</si>
  <si>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</si>
  <si>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</si>
  <si>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</si>
  <si>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</si>
  <si>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</si>
  <si>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</si>
  <si>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</si>
  <si>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</si>
  <si>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</si>
  <si>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</si>
  <si>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</si>
  <si>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</si>
  <si>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</si>
  <si>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</si>
  <si>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</si>
  <si>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</si>
  <si>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</si>
  <si>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</si>
  <si>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</si>
  <si>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</si>
  <si>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</si>
  <si>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</si>
  <si>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</si>
  <si>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</si>
  <si>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</si>
  <si>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</si>
  <si>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</si>
  <si>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</si>
  <si>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</si>
  <si>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</si>
  <si>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</si>
  <si>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</si>
  <si>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</si>
  <si>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</si>
  <si>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</si>
  <si>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</si>
  <si>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</si>
  <si>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</si>
  <si>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</si>
  <si>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</si>
  <si>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</si>
  <si>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</si>
  <si>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</si>
  <si>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</si>
  <si>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</si>
  <si>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</si>
  <si>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</si>
  <si>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</si>
  <si>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</si>
  <si>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</si>
  <si>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</si>
  <si>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</si>
  <si>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</si>
  <si>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</si>
  <si>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</si>
  <si>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</si>
  <si>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</si>
  <si>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</si>
  <si>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</si>
  <si>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</si>
  <si>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</si>
  <si>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</si>
  <si>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</si>
  <si>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</si>
  <si>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</si>
  <si>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</si>
  <si>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</si>
  <si>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</si>
  <si>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</si>
  <si>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</si>
  <si>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</si>
  <si>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</si>
  <si>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</si>
  <si>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</si>
  <si>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</si>
  <si>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</si>
  <si>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</si>
  <si>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</si>
  <si>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</si>
  <si>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</si>
  <si>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</si>
  <si>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</si>
  <si>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</si>
  <si>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</si>
  <si>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</si>
  <si>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</si>
  <si>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</si>
  <si>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</si>
  <si>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</si>
  <si>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</si>
  <si>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</si>
  <si>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</si>
  <si>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</si>
  <si>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</si>
  <si>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</si>
  <si>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</si>
  <si>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</si>
  <si>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</si>
  <si>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</si>
  <si>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</si>
  <si>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</si>
  <si>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</si>
  <si>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</si>
  <si>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</si>
  <si>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</si>
  <si>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</si>
  <si>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</si>
  <si>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</si>
  <si>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</si>
  <si>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</si>
  <si>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</si>
  <si>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</si>
  <si>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</si>
  <si>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</si>
  <si>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</si>
  <si>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</si>
  <si>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</si>
  <si>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</si>
  <si>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</si>
  <si>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</si>
  <si>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</si>
  <si>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</si>
  <si>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</si>
  <si>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</si>
  <si>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</si>
  <si>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</si>
  <si>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</si>
  <si>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</si>
  <si>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</si>
  <si>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</si>
  <si>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</si>
  <si>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</si>
  <si>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</si>
  <si>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</si>
  <si>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</si>
  <si>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</si>
  <si>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</si>
  <si>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</si>
  <si>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</si>
  <si>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</si>
  <si>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</si>
  <si>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</si>
  <si>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</si>
  <si>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</si>
  <si>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</si>
  <si>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</si>
  <si>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</si>
  <si>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</si>
  <si>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</si>
  <si>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</si>
  <si>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</si>
  <si>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</si>
  <si>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</si>
  <si>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</si>
  <si>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</si>
  <si>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</si>
  <si>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</si>
  <si>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</si>
  <si>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</si>
  <si>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</si>
  <si>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</si>
  <si>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</si>
  <si>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</si>
  <si>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</si>
  <si>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</si>
  <si>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</si>
  <si>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</si>
  <si>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</si>
  <si>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</si>
  <si>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</si>
  <si>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</si>
  <si>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</si>
  <si>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</si>
  <si>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</si>
  <si>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</si>
  <si>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</si>
  <si>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</si>
  <si>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</si>
  <si>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</si>
  <si>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</si>
  <si>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</si>
  <si>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</si>
  <si>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</si>
  <si>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</si>
  <si>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</si>
  <si>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</si>
  <si>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</si>
  <si>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</si>
  <si>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</si>
  <si>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</si>
  <si>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</si>
  <si>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</si>
  <si>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</si>
  <si>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</si>
  <si>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</si>
  <si>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</si>
  <si>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</si>
  <si>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</si>
  <si>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</si>
  <si>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</si>
  <si>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</si>
  <si>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</si>
  <si>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</si>
  <si>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</si>
  <si>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</si>
  <si>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</si>
  <si>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</si>
  <si>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</si>
  <si>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</si>
  <si>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</si>
  <si>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</si>
  <si>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</si>
  <si>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</si>
  <si>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</si>
  <si>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</si>
  <si>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</si>
  <si>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</si>
  <si>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</si>
  <si>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</si>
  <si>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</si>
  <si>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</si>
  <si>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</si>
  <si>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</si>
  <si>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</si>
  <si>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</si>
  <si>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</si>
  <si>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</si>
  <si>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</si>
  <si>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</si>
  <si>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</si>
  <si>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</si>
  <si>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</si>
  <si>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</si>
  <si>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</si>
  <si>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</si>
  <si>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</si>
  <si>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</si>
  <si>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</si>
  <si>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</si>
  <si>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</si>
  <si>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</si>
  <si>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</si>
  <si>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</si>
  <si>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</si>
  <si>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</si>
  <si>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</si>
  <si>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</si>
  <si>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</si>
  <si>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</si>
  <si>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</si>
  <si>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</si>
  <si>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</si>
  <si>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</si>
  <si>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</si>
  <si>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</si>
  <si>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</si>
  <si>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</si>
  <si>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</si>
  <si>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</si>
  <si>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</si>
  <si>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</si>
  <si>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</si>
  <si>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</si>
  <si>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</si>
  <si>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</si>
  <si>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</si>
  <si>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</si>
  <si>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</si>
  <si>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</si>
  <si>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</si>
  <si>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</si>
  <si>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</si>
  <si>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</si>
  <si>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</si>
  <si>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</si>
  <si>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</si>
  <si>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</si>
  <si>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</si>
  <si>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</si>
  <si>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</si>
  <si>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</si>
  <si>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</si>
  <si>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</si>
  <si>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</si>
  <si>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</si>
  <si>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</si>
  <si>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</si>
  <si>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</si>
  <si>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</si>
  <si>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</si>
  <si>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</si>
  <si>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</si>
  <si>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</si>
  <si>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</si>
  <si>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</si>
  <si>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</si>
  <si>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</si>
  <si>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</si>
  <si>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</si>
  <si>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</si>
  <si>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</si>
  <si>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</si>
  <si>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</si>
  <si>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</si>
  <si>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</si>
  <si>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</si>
  <si>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</si>
  <si>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</si>
  <si>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</si>
  <si>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</si>
  <si>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</si>
  <si>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</si>
  <si>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</si>
  <si>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</si>
  <si>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</si>
  <si>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</si>
  <si>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</si>
  <si>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</si>
  <si>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</si>
  <si>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</si>
  <si>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</si>
  <si>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</si>
  <si>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</si>
  <si>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</si>
  <si>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</si>
  <si>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</si>
  <si>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</si>
  <si>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</si>
  <si>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</si>
  <si>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</si>
  <si>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</si>
  <si>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</si>
  <si>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</si>
  <si>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</si>
  <si>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</si>
  <si>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</si>
  <si>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</si>
  <si>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</si>
  <si>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</si>
  <si>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</si>
  <si>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</si>
  <si>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</si>
  <si>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</si>
  <si>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</si>
  <si>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</si>
  <si>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</si>
  <si>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</si>
  <si>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</si>
  <si>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</si>
  <si>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</si>
  <si>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</si>
  <si>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</si>
  <si>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</si>
  <si>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</si>
  <si>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</si>
  <si>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</si>
  <si>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</si>
  <si>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</si>
  <si>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</si>
  <si>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</si>
  <si>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</si>
  <si>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</si>
  <si>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</si>
  <si>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</si>
  <si>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</si>
  <si>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</si>
  <si>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</si>
  <si>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</si>
  <si>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</si>
  <si>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</si>
  <si>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</si>
  <si>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</si>
  <si>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</si>
  <si>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</si>
  <si>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</si>
  <si>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</si>
  <si>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</si>
  <si>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</si>
  <si>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</si>
  <si>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</si>
  <si>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</si>
  <si>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</si>
  <si>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</si>
  <si>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</si>
  <si>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</si>
  <si>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</si>
  <si>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</si>
  <si>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</si>
  <si>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</si>
  <si>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</si>
  <si>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</si>
  <si>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</si>
  <si>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</si>
  <si>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</si>
  <si>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</si>
  <si>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</si>
  <si>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</si>
  <si>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</si>
  <si>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</si>
  <si>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</si>
  <si>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</si>
  <si>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</si>
  <si>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</si>
  <si>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</si>
  <si>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</si>
  <si>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</si>
  <si>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</si>
  <si>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</si>
  <si>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</si>
  <si>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</si>
  <si>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</si>
  <si>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</si>
  <si>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</si>
  <si>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</si>
  <si>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</si>
  <si>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</si>
  <si>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</si>
  <si>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</si>
  <si>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</si>
  <si>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</si>
  <si>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</si>
  <si>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</si>
  <si>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</si>
  <si>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</si>
  <si>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</si>
  <si>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</si>
  <si>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</si>
  <si>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</si>
  <si>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</si>
  <si>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</si>
  <si>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</si>
  <si>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</si>
  <si>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</si>
  <si>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</si>
  <si>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</si>
  <si>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</si>
  <si>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</si>
  <si>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</si>
  <si>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</si>
  <si>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</si>
  <si>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</si>
  <si>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</si>
  <si>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</si>
  <si>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</si>
  <si>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</si>
  <si>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</si>
  <si>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</si>
  <si>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</si>
  <si>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</si>
  <si>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</si>
  <si>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</si>
  <si>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</si>
  <si>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</si>
  <si>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</si>
  <si>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</si>
  <si>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</si>
  <si>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</si>
  <si>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</si>
  <si>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</si>
  <si>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</si>
  <si>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</si>
  <si>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</si>
  <si>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</si>
  <si>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</si>
  <si>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</si>
  <si>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</si>
  <si>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</si>
  <si>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</si>
  <si>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</si>
  <si>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</si>
  <si>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</si>
  <si>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</si>
  <si>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</si>
  <si>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</si>
  <si>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</si>
  <si>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</si>
  <si>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</si>
  <si>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</si>
  <si>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</si>
  <si>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</si>
  <si>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</si>
  <si>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</si>
  <si>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</si>
  <si>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</si>
  <si>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</si>
  <si>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</si>
  <si>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</si>
  <si>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</si>
  <si>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</si>
  <si>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</si>
  <si>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</si>
  <si>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</si>
  <si>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</si>
  <si>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</si>
  <si>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</si>
  <si>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</si>
  <si>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</si>
  <si>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</si>
  <si>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</si>
  <si>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</si>
  <si>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</si>
  <si>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</si>
  <si>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</si>
  <si>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</si>
  <si>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</si>
  <si>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</si>
  <si>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</si>
  <si>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</si>
  <si>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</si>
  <si>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</si>
  <si>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</si>
  <si>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</si>
  <si>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</si>
  <si>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</si>
  <si>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</si>
  <si>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</si>
  <si>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</si>
  <si>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</si>
  <si>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</si>
  <si>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</si>
  <si>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</si>
  <si>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</si>
  <si>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</si>
  <si>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</si>
  <si>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</si>
  <si>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</si>
  <si>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</si>
  <si>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</si>
  <si>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</si>
  <si>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</si>
  <si>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</si>
  <si>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</si>
  <si>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</si>
  <si>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</si>
  <si>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</si>
  <si>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</si>
  <si>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</si>
  <si>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</si>
  <si>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</si>
  <si>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</si>
  <si>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</si>
  <si>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</si>
  <si>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</si>
  <si>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</si>
  <si>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</si>
  <si>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</si>
  <si>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</si>
  <si>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</si>
  <si>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</si>
  <si>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</si>
  <si>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</si>
  <si>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</si>
  <si>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</si>
  <si>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</si>
  <si>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</si>
  <si>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</si>
  <si>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</si>
  <si>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</si>
  <si>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</si>
  <si>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</si>
  <si>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</si>
  <si>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</si>
  <si>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</si>
  <si>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</si>
  <si>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</si>
  <si>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</si>
  <si>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</si>
  <si>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</si>
  <si>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</si>
  <si>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</si>
  <si>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</si>
  <si>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</si>
  <si>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</si>
  <si>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</si>
  <si>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</si>
  <si>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</si>
  <si>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</si>
  <si>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</si>
  <si>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</si>
  <si>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</si>
  <si>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</si>
  <si>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</si>
  <si>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</si>
  <si>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</si>
  <si>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</si>
  <si>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</si>
  <si>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</si>
  <si>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</si>
  <si>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</si>
  <si>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</si>
  <si>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</si>
  <si>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</si>
  <si>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</si>
  <si>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</si>
  <si>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</si>
  <si>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</si>
  <si>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</si>
  <si>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</si>
  <si>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</si>
  <si>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</si>
  <si>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</si>
  <si>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</si>
  <si>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</si>
  <si>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</si>
  <si>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</si>
  <si>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</si>
  <si>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</si>
  <si>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</si>
  <si>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</si>
  <si>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</si>
  <si>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</si>
  <si>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</si>
  <si>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</si>
  <si>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</si>
  <si>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</si>
  <si>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</si>
  <si>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</si>
  <si>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</si>
  <si>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</si>
  <si>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</si>
  <si>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</si>
  <si>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</si>
  <si>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</si>
  <si>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</si>
  <si>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</si>
  <si>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</si>
  <si>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</si>
  <si>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</si>
  <si>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</si>
  <si>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</si>
  <si>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</si>
  <si>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</si>
  <si>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</si>
  <si>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</si>
  <si>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</si>
  <si>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</si>
  <si>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</si>
  <si>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</si>
  <si>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</si>
  <si>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</si>
  <si>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</si>
  <si>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</si>
  <si>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</si>
  <si>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</si>
  <si>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</si>
  <si>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</si>
  <si>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</si>
  <si>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</si>
  <si>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</si>
  <si>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</si>
  <si>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</si>
  <si>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</si>
  <si>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</si>
  <si>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</si>
  <si>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</si>
  <si>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</si>
  <si>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</si>
  <si>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</si>
  <si>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</si>
  <si>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</si>
  <si>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</si>
  <si>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</si>
  <si>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</si>
  <si>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</si>
  <si>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</si>
  <si>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</si>
  <si>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</si>
  <si>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</si>
  <si>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</si>
  <si>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</si>
  <si>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</si>
  <si>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</si>
  <si>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</si>
  <si>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</si>
  <si>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</si>
  <si>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</si>
  <si>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</si>
  <si>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</si>
  <si>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</si>
  <si>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</si>
  <si>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</si>
  <si>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</si>
  <si>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</si>
  <si>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</si>
  <si>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</si>
  <si>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</si>
  <si>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</si>
  <si>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</si>
  <si>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</si>
  <si>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</si>
  <si>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</si>
  <si>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</si>
  <si>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</si>
  <si>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</si>
  <si>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</si>
  <si>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</si>
  <si>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</si>
  <si>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</si>
  <si>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</si>
  <si>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</si>
  <si>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</si>
  <si>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</si>
  <si>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</si>
  <si>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</si>
  <si>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</si>
  <si>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</si>
  <si>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</si>
  <si>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</si>
  <si>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</si>
  <si>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</si>
  <si>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</si>
  <si>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</si>
  <si>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</si>
  <si>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</si>
  <si>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</si>
  <si>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</si>
  <si>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</si>
  <si>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</si>
  <si>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</si>
  <si>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</si>
  <si>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</si>
  <si>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</si>
  <si>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</si>
  <si>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</si>
  <si>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</si>
  <si>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</si>
  <si>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</si>
  <si>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</si>
  <si>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</si>
  <si>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</si>
  <si>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</si>
  <si>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</si>
  <si>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</si>
  <si>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</si>
  <si>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</si>
  <si>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</si>
  <si>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</si>
  <si>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</si>
  <si>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</si>
  <si>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</si>
  <si>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</si>
  <si>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</si>
  <si>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</si>
  <si>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</si>
  <si>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</si>
  <si>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</si>
  <si>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</si>
  <si>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</si>
  <si>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</si>
  <si>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</si>
  <si>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</si>
  <si>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</si>
  <si>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</si>
  <si>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</si>
  <si>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</si>
  <si>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</si>
  <si>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</si>
  <si>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</si>
  <si>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</si>
  <si>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</si>
  <si>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</si>
  <si>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</si>
  <si>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</si>
  <si>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</si>
  <si>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</si>
  <si>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</si>
  <si>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</si>
  <si>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</si>
  <si>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</si>
  <si>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</si>
  <si>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</si>
  <si>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</si>
  <si>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</si>
  <si>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</si>
  <si>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</si>
  <si>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</si>
  <si>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</si>
  <si>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</si>
  <si>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</si>
  <si>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</si>
  <si>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</si>
  <si>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</si>
  <si>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</si>
  <si>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</si>
  <si>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</si>
  <si>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</si>
  <si>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</si>
  <si>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</si>
  <si>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</si>
  <si>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</si>
  <si>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</si>
  <si>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</si>
  <si>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</si>
  <si>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</si>
  <si>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</si>
  <si>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</si>
  <si>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</si>
  <si>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</si>
  <si>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</si>
  <si>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</si>
  <si>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</si>
  <si>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</si>
  <si>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</si>
  <si>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</si>
  <si>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</si>
  <si>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</si>
  <si>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</si>
  <si>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</si>
  <si>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</si>
  <si>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</si>
  <si>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</si>
  <si>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</si>
  <si>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</si>
  <si>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</si>
  <si>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</si>
  <si>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</si>
  <si>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</si>
  <si>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</si>
  <si>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</si>
  <si>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</si>
  <si>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</si>
  <si>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</si>
  <si>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</si>
  <si>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</si>
  <si>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</si>
  <si>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</si>
  <si>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</si>
  <si>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</si>
  <si>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</si>
  <si>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</si>
  <si>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</si>
  <si>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</si>
  <si>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</si>
  <si>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</si>
  <si>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</si>
  <si>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</si>
  <si>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</si>
  <si>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</si>
  <si>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</si>
  <si>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</si>
  <si>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</si>
  <si>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</si>
  <si>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</si>
  <si>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</si>
  <si>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</si>
  <si>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</si>
  <si>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</si>
  <si>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</si>
  <si>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</si>
  <si>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</si>
  <si>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</si>
  <si>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</si>
  <si>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</si>
  <si>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</si>
  <si>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</si>
  <si>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</si>
  <si>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</si>
  <si>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</si>
  <si>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</si>
  <si>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</si>
  <si>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</si>
  <si>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</si>
  <si>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</si>
  <si>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</si>
  <si>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</si>
  <si>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</si>
  <si>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</si>
  <si>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</si>
  <si>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</si>
  <si>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</si>
  <si>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</si>
  <si>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</si>
  <si>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</si>
  <si>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</si>
  <si>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</si>
  <si>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</si>
  <si>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</si>
  <si>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</si>
  <si>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</si>
  <si>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</si>
  <si>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</si>
  <si>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</si>
  <si>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</si>
  <si>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</si>
  <si>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</si>
  <si>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</si>
  <si>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</si>
  <si>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</si>
  <si>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</si>
  <si>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</si>
  <si>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</si>
  <si>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</si>
  <si>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</si>
  <si>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</si>
  <si>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</si>
  <si>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</si>
  <si>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</si>
  <si>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</si>
  <si>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</si>
  <si>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</si>
  <si>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</si>
  <si>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</si>
  <si>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</si>
  <si>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</si>
  <si>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</si>
  <si>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</si>
  <si>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</si>
  <si>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</si>
  <si>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</si>
  <si>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</si>
  <si>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</si>
  <si>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</si>
  <si>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</si>
  <si>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</si>
  <si>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</si>
  <si>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</si>
  <si>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</si>
  <si>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</si>
  <si>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</si>
  <si>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</si>
  <si>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</si>
  <si>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</si>
  <si>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</si>
  <si>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</si>
  <si>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</si>
  <si>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</si>
  <si>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</si>
  <si>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</si>
  <si>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</si>
  <si>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</si>
  <si>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</si>
  <si>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</si>
  <si>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</si>
  <si>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</si>
  <si>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</si>
  <si>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</si>
  <si>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</si>
  <si>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</si>
  <si>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</si>
  <si>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</si>
  <si>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</si>
  <si>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</si>
  <si>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</si>
  <si>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</si>
  <si>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</si>
  <si>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</si>
  <si>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</si>
  <si>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</si>
  <si>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</si>
  <si>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</si>
  <si>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</si>
  <si>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</si>
  <si>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</si>
  <si>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</si>
  <si>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</si>
  <si>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</si>
  <si>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</si>
  <si>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</si>
  <si>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</si>
  <si>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</si>
  <si>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</si>
  <si>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</si>
  <si>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</si>
  <si>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</si>
  <si>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</si>
  <si>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</si>
  <si>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</si>
  <si>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</si>
  <si>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</si>
  <si>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</si>
  <si>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</si>
  <si>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</si>
  <si>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</si>
  <si>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</si>
  <si>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</si>
  <si>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</si>
  <si>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</si>
  <si>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</si>
  <si>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</si>
  <si>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</si>
  <si>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</si>
  <si>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</si>
  <si>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</si>
  <si>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</si>
  <si>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</si>
  <si>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</si>
  <si>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</si>
  <si>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</si>
  <si>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</si>
  <si>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</si>
  <si>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</si>
  <si>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</si>
  <si>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</si>
  <si>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</si>
  <si>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</si>
  <si>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</si>
  <si>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</si>
  <si>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</si>
  <si>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</si>
  <si>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</si>
  <si>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</si>
  <si>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</si>
  <si>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</si>
  <si>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</si>
  <si>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</si>
  <si>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</si>
  <si>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</si>
  <si>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</si>
  <si>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</si>
  <si>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</si>
  <si>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</si>
  <si>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</si>
  <si>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</si>
  <si>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</si>
  <si>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</si>
  <si>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</si>
  <si>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</si>
  <si>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</si>
  <si>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</si>
  <si>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</si>
  <si>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</si>
  <si>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</si>
  <si>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</si>
  <si>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</si>
  <si>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</si>
  <si>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</si>
  <si>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</si>
  <si>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</si>
  <si>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</si>
  <si>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</si>
  <si>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</si>
  <si>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</si>
  <si>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</si>
  <si>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</si>
  <si>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</si>
  <si>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</si>
  <si>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</si>
  <si>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</si>
  <si>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</si>
  <si>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</si>
  <si>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</si>
  <si>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</si>
  <si>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</si>
  <si>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</si>
  <si>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</si>
  <si>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</si>
  <si>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</si>
  <si>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</si>
  <si>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</si>
  <si>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</si>
  <si>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</si>
  <si>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</si>
  <si>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</si>
  <si>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</si>
  <si>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</si>
  <si>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</si>
  <si>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</si>
  <si>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</si>
  <si>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</si>
  <si>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</si>
  <si>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</si>
  <si>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</si>
  <si>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</si>
  <si>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</si>
  <si>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</si>
  <si>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</si>
  <si>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</si>
  <si>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</si>
  <si>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</si>
  <si>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</si>
  <si>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</si>
  <si>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</si>
  <si>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</si>
  <si>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</si>
  <si>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</si>
  <si>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</si>
  <si>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</si>
  <si>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</si>
  <si>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</si>
  <si>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</si>
  <si>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</si>
  <si>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</si>
  <si>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</si>
  <si>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</si>
  <si>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</si>
  <si>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</si>
  <si>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</si>
  <si>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</si>
  <si>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</si>
  <si>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</si>
  <si>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</si>
  <si>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</si>
  <si>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</si>
  <si>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</si>
  <si>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</si>
  <si>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</si>
  <si>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</si>
  <si>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</si>
  <si>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</si>
  <si>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</si>
  <si>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</si>
  <si>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</si>
  <si>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</si>
  <si>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</si>
  <si>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</si>
  <si>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</si>
  <si>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</si>
  <si>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</si>
  <si>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</si>
  <si>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</si>
  <si>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</si>
  <si>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</si>
  <si>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</si>
  <si>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</si>
  <si>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</si>
  <si>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</si>
  <si>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</si>
  <si>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</si>
  <si>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</si>
  <si>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</si>
  <si>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</si>
  <si>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</si>
  <si>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</si>
  <si>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</si>
  <si>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</si>
  <si>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</si>
  <si>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</si>
  <si>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</si>
  <si>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</si>
  <si>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</si>
  <si>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</si>
  <si>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</si>
  <si>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</si>
  <si>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</si>
  <si>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</si>
  <si>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</si>
  <si>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</si>
  <si>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</si>
  <si>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</si>
  <si>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</si>
  <si>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</si>
  <si>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</si>
  <si>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</si>
  <si>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</si>
  <si>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</si>
  <si>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</si>
  <si>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</si>
  <si>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</si>
  <si>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</si>
  <si>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</si>
  <si>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</si>
  <si>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</si>
  <si>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</si>
  <si>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</si>
  <si>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</si>
  <si>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</si>
  <si>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</si>
  <si>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</si>
  <si>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</si>
  <si>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</si>
  <si>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</si>
  <si>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</si>
  <si>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</si>
  <si>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</si>
  <si>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</si>
  <si>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</si>
  <si>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</si>
  <si>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</si>
  <si>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</si>
  <si>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</si>
  <si>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</si>
  <si>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</si>
  <si>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</si>
  <si>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</si>
  <si>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</si>
  <si>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</si>
  <si>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</si>
  <si>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</si>
  <si>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</si>
  <si>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</si>
  <si>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</si>
  <si>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</si>
  <si>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</si>
  <si>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</si>
  <si>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</si>
  <si>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</si>
  <si>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</si>
  <si>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</si>
  <si>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</si>
  <si>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</si>
  <si>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</si>
  <si>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</si>
  <si>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</si>
  <si>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</si>
  <si>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</si>
  <si>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</si>
  <si>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</si>
  <si>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</si>
  <si>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</si>
  <si>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</si>
  <si>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</si>
  <si>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</si>
  <si>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</si>
  <si>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</si>
  <si>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</si>
  <si>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</si>
  <si>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</si>
  <si>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</si>
  <si>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</si>
  <si>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</si>
  <si>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</si>
  <si>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</si>
  <si>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</si>
  <si>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</si>
  <si>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</si>
  <si>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</si>
  <si>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</si>
  <si>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</si>
  <si>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</si>
  <si>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</si>
  <si>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</si>
  <si>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</si>
  <si>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</si>
  <si>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</si>
  <si>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</si>
  <si>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</si>
  <si>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</si>
  <si>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</si>
  <si>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</si>
  <si>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</si>
  <si>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</si>
  <si>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</si>
  <si>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</si>
  <si>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</si>
  <si>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</si>
  <si>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</si>
  <si>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</si>
  <si>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</si>
  <si>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</si>
  <si>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</si>
  <si>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</si>
  <si>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</si>
  <si>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</si>
  <si>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</si>
  <si>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</si>
  <si>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</si>
  <si>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</si>
  <si>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</si>
  <si>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</si>
  <si>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</si>
  <si>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</si>
  <si>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</si>
  <si>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</si>
  <si>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</si>
  <si>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</si>
  <si>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</si>
  <si>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</si>
  <si>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</si>
  <si>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</si>
  <si>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</si>
  <si>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</si>
  <si>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</si>
  <si>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</si>
  <si>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</si>
  <si>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</si>
  <si>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</si>
  <si>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</si>
  <si>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</si>
  <si>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</si>
  <si>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</si>
  <si>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</si>
  <si>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</si>
  <si>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</si>
  <si>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</si>
  <si>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</si>
  <si>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</si>
  <si>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</si>
  <si>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</si>
  <si>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</si>
  <si>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</si>
  <si>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</si>
  <si>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</si>
  <si>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</si>
  <si>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</si>
  <si>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</si>
  <si>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</si>
  <si>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</si>
  <si>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</si>
  <si>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</si>
  <si>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</si>
  <si>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</si>
  <si>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</si>
  <si>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</si>
  <si>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</si>
  <si>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</si>
  <si>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</si>
  <si>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</si>
  <si>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</si>
  <si>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</si>
  <si>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</si>
  <si>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</si>
  <si>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</si>
  <si>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</si>
  <si>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</si>
  <si>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</si>
  <si>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</si>
  <si>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</si>
  <si>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</si>
  <si>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</si>
  <si>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</si>
  <si>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</si>
  <si>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</si>
  <si>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</si>
  <si>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</si>
  <si>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</si>
  <si>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</si>
  <si>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</si>
  <si>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</si>
  <si>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</si>
  <si>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</si>
  <si>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</si>
  <si>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</si>
  <si>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</si>
  <si>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</si>
  <si>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</si>
  <si>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</si>
  <si>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</si>
  <si>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</si>
  <si>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</si>
  <si>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</si>
  <si>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</si>
  <si>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</si>
  <si>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</si>
  <si>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</si>
  <si>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</si>
  <si>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</si>
  <si>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</si>
  <si>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</si>
  <si>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</si>
  <si>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</si>
  <si>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</si>
  <si>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</si>
  <si>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</si>
  <si>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</si>
  <si>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</si>
  <si>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</si>
  <si>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</si>
  <si>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</si>
  <si>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</si>
  <si>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</si>
  <si>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</si>
  <si>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</si>
  <si>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</si>
  <si>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</si>
  <si>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</si>
  <si>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</si>
  <si>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</si>
  <si>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</si>
  <si>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</si>
  <si>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</si>
  <si>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</si>
  <si>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</si>
  <si>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</si>
  <si>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</si>
  <si>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</si>
  <si>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</si>
  <si>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</si>
  <si>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</si>
  <si>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</si>
  <si>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</si>
  <si>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</si>
  <si>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</si>
  <si>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</si>
  <si>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</si>
  <si>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</si>
  <si>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</si>
  <si>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</si>
  <si>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</si>
  <si>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</si>
  <si>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</si>
  <si>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</si>
  <si>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</si>
  <si>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</si>
  <si>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</si>
  <si>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</si>
  <si>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</si>
  <si>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</si>
  <si>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</si>
  <si>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</si>
  <si>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</si>
  <si>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</si>
  <si>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</si>
  <si>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</si>
  <si>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</si>
  <si>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</si>
  <si>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</si>
  <si>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</si>
  <si>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</si>
  <si>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</si>
  <si>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</si>
  <si>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</si>
  <si>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</si>
  <si>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</si>
  <si>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</si>
  <si>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</si>
  <si>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</si>
  <si>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</si>
  <si>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</si>
  <si>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</si>
  <si>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</si>
  <si>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</si>
  <si>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</si>
  <si>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</si>
  <si>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</si>
  <si>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</si>
  <si>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</si>
  <si>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</si>
  <si>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</si>
  <si>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</si>
  <si>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</si>
  <si>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</si>
  <si>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</si>
  <si>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</si>
  <si>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</si>
  <si>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</si>
  <si>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</si>
  <si>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</si>
  <si>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</si>
  <si>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</si>
  <si>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</si>
  <si>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</si>
  <si>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</si>
  <si>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</si>
  <si>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</si>
  <si>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</si>
  <si>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</si>
  <si>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</si>
  <si>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</si>
  <si>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</si>
  <si>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</si>
  <si>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</si>
  <si>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</si>
  <si>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</si>
  <si>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</si>
  <si>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</si>
  <si>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</si>
  <si>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</si>
  <si>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</si>
  <si>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</si>
  <si>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</si>
  <si>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</si>
  <si>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</si>
  <si>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</si>
  <si>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</si>
  <si>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</si>
  <si>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</si>
  <si>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</si>
  <si>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</si>
  <si>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</si>
  <si>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</si>
  <si>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</si>
  <si>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</si>
  <si>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</si>
  <si>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</si>
  <si>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</si>
  <si>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</si>
  <si>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</si>
  <si>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</si>
  <si>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</si>
  <si>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</si>
  <si>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</si>
  <si>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</si>
  <si>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</si>
  <si>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</si>
  <si>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</si>
  <si>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</si>
  <si>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</si>
  <si>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</si>
  <si>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</si>
  <si>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</si>
  <si>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</si>
  <si>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</si>
  <si>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</si>
  <si>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</si>
  <si>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</si>
  <si>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</si>
  <si>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</si>
  <si>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</si>
  <si>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</si>
  <si>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</si>
  <si>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</si>
  <si>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</si>
  <si>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</si>
  <si>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</si>
  <si>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</si>
  <si>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</si>
  <si>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</si>
  <si>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</si>
  <si>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</si>
  <si>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</si>
  <si>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</si>
  <si>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</si>
  <si>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</si>
  <si>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</si>
  <si>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</si>
  <si>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</si>
  <si>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</si>
  <si>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</si>
  <si>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</si>
  <si>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</si>
  <si>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</si>
  <si>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</si>
  <si>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</si>
  <si>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</si>
  <si>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</si>
  <si>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</si>
  <si>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</si>
  <si>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</si>
  <si>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</si>
  <si>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</si>
  <si>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</si>
  <si>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</si>
  <si>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</si>
  <si>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</si>
  <si>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</si>
  <si>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</si>
  <si>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</si>
  <si>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</si>
  <si>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</si>
  <si>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</si>
  <si>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</si>
  <si>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</si>
  <si>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</si>
  <si>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</si>
  <si>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</si>
  <si>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</si>
  <si>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</si>
  <si>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</si>
  <si>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</si>
  <si>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</si>
  <si>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</si>
  <si>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</si>
  <si>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</si>
  <si>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</si>
  <si>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</si>
  <si>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</si>
  <si>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</si>
  <si>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</si>
  <si>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</si>
  <si>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</si>
  <si>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</si>
  <si>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</si>
  <si>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</si>
  <si>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</si>
  <si>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</si>
  <si>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</si>
  <si>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</si>
  <si>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</si>
  <si>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</si>
  <si>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</si>
  <si>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</si>
  <si>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</si>
  <si>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</si>
  <si>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</si>
  <si>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</si>
  <si>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</si>
  <si>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</si>
  <si>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</si>
  <si>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</si>
  <si>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</si>
  <si>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</si>
  <si>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</si>
  <si>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</si>
  <si>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</si>
  <si>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</si>
  <si>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</si>
  <si>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</si>
  <si>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</si>
  <si>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</si>
  <si>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</si>
  <si>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</si>
  <si>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</si>
  <si>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</si>
  <si>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</si>
  <si>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</si>
  <si>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</si>
  <si>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</si>
  <si>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</si>
  <si>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</si>
  <si>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</si>
  <si>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</si>
  <si>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</si>
  <si>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</si>
  <si>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</si>
  <si>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</si>
  <si>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</si>
  <si>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</si>
  <si>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</si>
  <si>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</si>
  <si>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</si>
  <si>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</si>
  <si>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</si>
  <si>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</si>
  <si>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</si>
  <si>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</si>
  <si>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</si>
  <si>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</si>
  <si>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</si>
  <si>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</si>
  <si>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</si>
  <si>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</si>
  <si>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</si>
  <si>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</si>
  <si>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</si>
  <si>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</si>
  <si>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</si>
  <si>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</si>
  <si>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</si>
  <si>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</si>
  <si>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</si>
  <si>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</si>
  <si>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</si>
  <si>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</si>
  <si>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</si>
  <si>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</si>
  <si>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</si>
  <si>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</si>
  <si>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</si>
  <si>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</si>
  <si>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</si>
  <si>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</si>
  <si>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</si>
  <si>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</si>
  <si>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</si>
  <si>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</si>
  <si>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</si>
  <si>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</si>
  <si>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</si>
  <si>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</si>
  <si>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</si>
  <si>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</si>
  <si>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</si>
  <si>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</si>
  <si>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</si>
  <si>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</si>
  <si>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</si>
  <si>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</si>
  <si>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</si>
  <si>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</si>
  <si>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</si>
  <si>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</si>
  <si>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</si>
  <si>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</si>
  <si>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</si>
  <si>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</si>
  <si>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</si>
  <si>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</si>
  <si>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</si>
  <si>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</si>
  <si>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</si>
  <si>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</si>
  <si>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</si>
  <si>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</si>
  <si>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</si>
  <si>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</si>
  <si>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</si>
  <si>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</si>
  <si>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</si>
  <si>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</si>
  <si>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</si>
  <si>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</si>
  <si>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</si>
  <si>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</si>
  <si>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</si>
  <si>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</si>
  <si>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</si>
  <si>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</si>
  <si>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</si>
  <si>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</si>
  <si>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</si>
  <si>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</si>
  <si>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</si>
  <si>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</si>
  <si>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</si>
  <si>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</si>
  <si>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</si>
  <si>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</si>
  <si>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</si>
  <si>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</si>
  <si>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</si>
  <si>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</si>
  <si>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</si>
  <si>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</si>
  <si>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</si>
  <si>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</si>
  <si>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</si>
  <si>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</si>
  <si>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</si>
  <si>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</si>
  <si>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</si>
  <si>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</si>
  <si>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</si>
  <si>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</si>
  <si>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</si>
  <si>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</si>
  <si>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</si>
  <si>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</si>
  <si>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</si>
  <si>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</si>
  <si>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</si>
  <si>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</si>
  <si>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</si>
  <si>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</si>
  <si>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</si>
  <si>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</si>
  <si>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</si>
  <si>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</si>
  <si>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</si>
  <si>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</si>
  <si>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</si>
  <si>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</si>
  <si>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</si>
  <si>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</si>
  <si>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</si>
  <si>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</si>
  <si>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</si>
  <si>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</si>
  <si>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</si>
  <si>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</si>
  <si>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</si>
  <si>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</si>
  <si>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</si>
  <si>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</si>
  <si>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</si>
  <si>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</si>
  <si>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</si>
  <si>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</si>
  <si>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</si>
  <si>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</si>
  <si>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</si>
  <si>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</si>
  <si>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</si>
  <si>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</si>
  <si>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</si>
  <si>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</si>
  <si>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</si>
  <si>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</si>
  <si>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</si>
  <si>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</si>
  <si>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</si>
  <si>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</si>
  <si>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</si>
  <si>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</si>
  <si>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</si>
  <si>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</si>
  <si>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</si>
  <si>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</si>
  <si>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</si>
  <si>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</si>
  <si>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</si>
  <si>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</si>
  <si>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</si>
  <si>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</si>
  <si>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</si>
  <si>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</si>
  <si>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</si>
  <si>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</si>
  <si>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</si>
  <si>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</si>
  <si>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</si>
  <si>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</si>
  <si>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</si>
  <si>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</si>
  <si>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</si>
  <si>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</si>
  <si>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</si>
  <si>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</si>
  <si>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</si>
  <si>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</si>
  <si>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</si>
  <si>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</si>
  <si>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</si>
  <si>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</si>
  <si>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</si>
  <si>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</si>
  <si>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</si>
  <si>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</si>
  <si>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</si>
  <si>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</si>
  <si>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</si>
  <si>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</si>
  <si>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</si>
  <si>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</si>
  <si>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</si>
  <si>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</si>
  <si>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</si>
  <si>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</si>
  <si>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</si>
  <si>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</si>
  <si>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</si>
  <si>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</si>
  <si>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</si>
  <si>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</si>
  <si>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</si>
  <si>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</si>
  <si>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</si>
  <si>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</si>
  <si>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</si>
  <si>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</si>
  <si>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</si>
  <si>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</si>
  <si>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</si>
  <si>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</si>
  <si>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</si>
  <si>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</si>
  <si>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</si>
  <si>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</si>
  <si>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</si>
  <si>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</si>
  <si>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</si>
  <si>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</si>
  <si>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</si>
  <si>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</si>
  <si>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</si>
  <si>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</si>
  <si>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</si>
  <si>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</si>
  <si>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</si>
  <si>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</si>
  <si>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</si>
  <si>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</si>
  <si>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</si>
  <si>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</si>
  <si>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</si>
  <si>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</si>
  <si>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</si>
  <si>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</si>
  <si>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</si>
  <si>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</si>
  <si>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</si>
  <si>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</si>
  <si>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</si>
  <si>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</si>
  <si>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</si>
  <si>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</si>
  <si>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</si>
  <si>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</si>
  <si>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</si>
  <si>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</si>
  <si>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</si>
  <si>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</si>
  <si>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</si>
  <si>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</si>
  <si>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</si>
  <si>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</si>
  <si>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</si>
  <si>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</si>
  <si>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</si>
  <si>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</si>
  <si>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</si>
  <si>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</si>
  <si>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</si>
  <si>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</si>
  <si>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</si>
  <si>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</si>
  <si>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</si>
  <si>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</si>
  <si>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</si>
  <si>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</si>
  <si>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</si>
  <si>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</si>
  <si>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</si>
  <si>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</si>
  <si>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</si>
  <si>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</si>
  <si>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</si>
  <si>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</si>
  <si>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</si>
  <si>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</si>
  <si>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</si>
  <si>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</si>
  <si>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</si>
  <si>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</si>
  <si>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</si>
  <si>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</si>
  <si>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</si>
  <si>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</si>
  <si>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</si>
  <si>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</si>
  <si>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</si>
  <si>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</si>
  <si>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</si>
  <si>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</si>
  <si>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</si>
  <si>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</si>
  <si>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</si>
  <si>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</si>
  <si>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</si>
  <si>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</si>
  <si>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</si>
  <si>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</si>
  <si>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</si>
  <si>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</si>
  <si>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</si>
  <si>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</si>
  <si>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</si>
  <si>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</si>
  <si>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</si>
  <si>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</si>
  <si>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</si>
  <si>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</si>
  <si>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</si>
  <si>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</si>
  <si>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</si>
  <si>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</si>
  <si>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</si>
  <si>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</si>
  <si>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</si>
  <si>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</si>
  <si>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</si>
  <si>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</si>
  <si>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</si>
  <si>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</si>
  <si>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</si>
  <si>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</si>
  <si>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</si>
  <si>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</si>
  <si>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</si>
  <si>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</si>
  <si>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</si>
  <si>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</si>
  <si>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</si>
  <si>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</si>
  <si>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</si>
  <si>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</si>
  <si>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</si>
  <si>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</si>
  <si>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</si>
  <si>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</si>
  <si>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</si>
  <si>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</si>
  <si>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</si>
  <si>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</si>
  <si>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</si>
  <si>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</si>
  <si>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</si>
  <si>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</si>
  <si>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</si>
  <si>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</si>
  <si>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</si>
  <si>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</si>
  <si>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</si>
  <si>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</si>
  <si>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</si>
  <si>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</si>
  <si>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</si>
  <si>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</si>
  <si>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</si>
  <si>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</si>
  <si>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</si>
  <si>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</si>
  <si>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</si>
  <si>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</si>
  <si>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</si>
  <si>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</si>
  <si>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</si>
  <si>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</si>
  <si>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</si>
  <si>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</si>
  <si>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</si>
  <si>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</si>
  <si>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</si>
  <si>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</si>
  <si>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</si>
  <si>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</si>
  <si>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</si>
  <si>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</si>
  <si>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</si>
  <si>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</si>
  <si>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</si>
  <si>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</si>
  <si>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</si>
  <si>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</si>
  <si>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</si>
  <si>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</si>
  <si>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</si>
  <si>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</si>
  <si>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</si>
  <si>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</si>
  <si>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</si>
  <si>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</si>
  <si>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</si>
  <si>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</si>
  <si>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</si>
  <si>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</si>
  <si>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</si>
  <si>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</si>
  <si>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</si>
  <si>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</si>
  <si>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</si>
  <si>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</si>
  <si>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</si>
  <si>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</si>
  <si>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</si>
  <si>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</si>
  <si>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</si>
  <si>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</si>
  <si>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</si>
  <si>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</si>
  <si>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</si>
  <si>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</si>
  <si>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</si>
  <si>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</si>
  <si>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</si>
  <si>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</si>
  <si>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</si>
  <si>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</si>
  <si>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</si>
  <si>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</si>
  <si>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</si>
  <si>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</si>
  <si>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</si>
  <si>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</si>
  <si>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</si>
  <si>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</si>
  <si>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</si>
  <si>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</si>
  <si>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</si>
  <si>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</si>
  <si>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</si>
  <si>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</si>
  <si>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</si>
  <si>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</si>
  <si>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</si>
  <si>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</si>
  <si>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</si>
  <si>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</si>
  <si>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</si>
  <si>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</si>
  <si>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</si>
  <si>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</si>
  <si>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</si>
  <si>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</si>
  <si>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</si>
  <si>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</si>
  <si>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</si>
  <si>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</si>
  <si>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</si>
  <si>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</si>
  <si>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</si>
  <si>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</si>
  <si>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</si>
  <si>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</si>
  <si>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</si>
  <si>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</si>
  <si>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</si>
  <si>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</si>
  <si>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</si>
  <si>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</si>
  <si>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</si>
  <si>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</si>
  <si>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</si>
  <si>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</si>
  <si>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</si>
  <si>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</si>
  <si>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</si>
  <si>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</si>
  <si>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</si>
  <si>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</si>
  <si>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</si>
  <si>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</si>
  <si>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</si>
  <si>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</si>
  <si>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</si>
  <si>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</si>
  <si>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</si>
  <si>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</si>
  <si>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</si>
  <si>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</si>
  <si>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</si>
  <si>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</si>
  <si>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</si>
  <si>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</si>
  <si>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</si>
  <si>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</si>
  <si>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</si>
  <si>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</si>
  <si>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</si>
  <si>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</si>
  <si>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</si>
  <si>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</si>
  <si>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</si>
  <si>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</si>
  <si>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</si>
  <si>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</si>
  <si>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</si>
  <si>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</si>
  <si>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</si>
  <si>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</si>
  <si>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</si>
  <si>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</si>
  <si>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</si>
  <si>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</si>
  <si>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</si>
  <si>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</si>
  <si>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</si>
  <si>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</si>
  <si>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</si>
  <si>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</si>
  <si>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</si>
  <si>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</si>
  <si>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</si>
  <si>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</si>
  <si>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</si>
  <si>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</si>
  <si>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</si>
  <si>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</si>
  <si>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</si>
  <si>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</si>
  <si>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</si>
  <si>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</si>
  <si>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</si>
  <si>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</si>
  <si>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</si>
  <si>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</si>
  <si>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</si>
  <si>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</si>
  <si>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</si>
  <si>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</si>
  <si>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</si>
  <si>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</si>
  <si>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</si>
  <si>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</si>
  <si>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</si>
  <si>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</si>
  <si>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</si>
  <si>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</si>
  <si>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</si>
  <si>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</si>
  <si>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</si>
  <si>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</si>
  <si>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</si>
  <si>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</si>
  <si>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</si>
  <si>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</si>
  <si>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</si>
  <si>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</si>
  <si>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</si>
  <si>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</si>
  <si>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</si>
  <si>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</si>
  <si>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</si>
  <si>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</si>
  <si>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</si>
  <si>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</si>
  <si>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</si>
  <si>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</si>
  <si>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</si>
  <si>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</si>
  <si>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</si>
  <si>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</si>
  <si>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</si>
  <si>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</si>
  <si>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</si>
  <si>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</si>
  <si>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</si>
  <si>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</si>
  <si>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</si>
  <si>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</si>
  <si>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</si>
  <si>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</si>
  <si>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</si>
  <si>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</si>
  <si>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</si>
  <si>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</si>
  <si>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</si>
  <si>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</si>
  <si>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</si>
  <si>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</si>
  <si>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</si>
  <si>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</si>
  <si>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</si>
  <si>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</si>
  <si>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</si>
  <si>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</si>
  <si>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</si>
  <si>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</si>
  <si>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</si>
  <si>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</si>
  <si>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</si>
  <si>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</si>
  <si>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</si>
  <si>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</si>
  <si>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</si>
  <si>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</si>
  <si>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</si>
  <si>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</si>
  <si>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</si>
  <si>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</si>
  <si>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</si>
  <si>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</si>
  <si>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</si>
  <si>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</si>
  <si>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</si>
  <si>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</si>
  <si>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</si>
  <si>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</si>
  <si>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</si>
  <si>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</si>
  <si>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</si>
  <si>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</si>
  <si>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</si>
  <si>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</si>
  <si>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</si>
  <si>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</si>
  <si>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</si>
  <si>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</si>
  <si>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</si>
  <si>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</si>
  <si>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</si>
  <si>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</si>
  <si>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</si>
  <si>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</si>
  <si>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</si>
  <si>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</si>
  <si>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</si>
  <si>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</si>
  <si>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</si>
  <si>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</si>
  <si>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</si>
  <si>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</si>
  <si>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</si>
  <si>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</si>
  <si>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</si>
  <si>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</si>
  <si>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</si>
  <si>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</si>
  <si>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</si>
  <si>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</si>
  <si>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</si>
  <si>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</si>
  <si>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</si>
  <si>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</si>
  <si>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</si>
  <si>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</si>
  <si>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</si>
  <si>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</si>
  <si>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</si>
  <si>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</si>
  <si>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</si>
  <si>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</si>
  <si>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</si>
  <si>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</si>
  <si>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</si>
  <si>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</si>
  <si>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</si>
  <si>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</si>
  <si>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</si>
  <si>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</si>
  <si>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</si>
  <si>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</si>
  <si>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</si>
  <si>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</si>
  <si>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</si>
  <si>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</si>
  <si>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</si>
  <si>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</si>
  <si>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</si>
  <si>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</si>
  <si>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</si>
  <si>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</si>
  <si>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</si>
  <si>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</si>
  <si>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</si>
  <si>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</si>
  <si>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</si>
  <si>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</si>
  <si>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</si>
  <si>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</si>
  <si>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</si>
  <si>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</si>
  <si>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</si>
  <si>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</si>
  <si>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</si>
  <si>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</si>
  <si>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</si>
  <si>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</si>
  <si>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</si>
  <si>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</si>
  <si>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</si>
  <si>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</si>
  <si>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</si>
  <si>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</si>
  <si>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</si>
  <si>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</si>
  <si>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</si>
  <si>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</si>
  <si>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</si>
  <si>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</si>
  <si>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</si>
  <si>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</si>
  <si>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</si>
  <si>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</si>
  <si>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</si>
  <si>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</si>
  <si>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</si>
  <si>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</si>
  <si>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</si>
  <si>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</si>
  <si>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</si>
  <si>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</si>
  <si>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</si>
  <si>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</si>
  <si>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</si>
  <si>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</si>
  <si>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</si>
  <si>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</si>
  <si>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</si>
  <si>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</si>
  <si>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</si>
  <si>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</si>
  <si>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</si>
  <si>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</si>
  <si>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</si>
  <si>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</si>
  <si>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</si>
  <si>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</si>
  <si>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</si>
  <si>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</si>
  <si>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</si>
  <si>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</si>
  <si>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</si>
  <si>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</si>
  <si>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</si>
  <si>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</si>
  <si>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</si>
  <si>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</si>
  <si>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</si>
  <si>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</si>
  <si>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</si>
  <si>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</si>
  <si>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</si>
  <si>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</si>
  <si>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</si>
  <si>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</si>
  <si>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</si>
  <si>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</si>
  <si>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</si>
  <si>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</si>
  <si>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</si>
  <si>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</si>
  <si>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</si>
  <si>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</si>
  <si>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</si>
  <si>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</si>
  <si>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</si>
  <si>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</si>
  <si>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</si>
  <si>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</si>
  <si>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</si>
  <si>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</si>
  <si>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</si>
  <si>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</si>
  <si>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</si>
  <si>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</si>
  <si>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</si>
  <si>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</si>
  <si>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</si>
  <si>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</si>
  <si>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</si>
  <si>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</si>
  <si>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</si>
  <si>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</si>
  <si>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</si>
  <si>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</si>
  <si>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</si>
  <si>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</si>
  <si>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</si>
  <si>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</si>
  <si>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</si>
  <si>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</si>
  <si>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</si>
  <si>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</si>
  <si>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</si>
  <si>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</si>
  <si>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</si>
  <si>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</si>
  <si>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</si>
  <si>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</si>
  <si>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</si>
  <si>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</si>
  <si>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</si>
  <si>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</si>
  <si>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</si>
  <si>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</si>
  <si>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</si>
  <si>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</si>
  <si>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</si>
  <si>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</si>
  <si>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</si>
  <si>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</si>
  <si>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</si>
  <si>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</si>
  <si>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</si>
  <si>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</si>
  <si>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</si>
  <si>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</si>
  <si>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</si>
  <si>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</si>
  <si>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</si>
  <si>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</si>
  <si>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</si>
  <si>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</si>
  <si>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</si>
  <si>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</si>
  <si>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</si>
  <si>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</si>
  <si>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</si>
  <si>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</si>
  <si>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</si>
  <si>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</si>
  <si>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</si>
  <si>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</si>
  <si>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</si>
  <si>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</si>
  <si>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</si>
  <si>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</si>
  <si>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</si>
  <si>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</si>
  <si>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</si>
  <si>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</si>
  <si>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</si>
  <si>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</si>
  <si>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</si>
  <si>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</si>
  <si>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</si>
  <si>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</si>
  <si>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</si>
  <si>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</si>
  <si>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</si>
  <si>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</si>
  <si>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</si>
  <si>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</si>
  <si>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</si>
  <si>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</si>
  <si>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</si>
  <si>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</si>
  <si>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</si>
  <si>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</si>
  <si>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</si>
  <si>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</si>
  <si>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</si>
  <si>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</si>
  <si>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</si>
  <si>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</si>
  <si>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</si>
  <si>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</si>
  <si>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</si>
  <si>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</si>
  <si>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</si>
  <si>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</si>
  <si>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</si>
  <si>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</si>
  <si>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</si>
  <si>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</si>
  <si>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</si>
  <si>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</si>
  <si>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</si>
  <si>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</si>
  <si>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</si>
  <si>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</si>
  <si>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</si>
  <si>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</si>
  <si>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</si>
  <si>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</si>
  <si>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</si>
  <si>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</si>
  <si>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</si>
  <si>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</si>
  <si>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</si>
  <si>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</si>
  <si>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</si>
  <si>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</si>
  <si>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</si>
  <si>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</si>
  <si>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</si>
  <si>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</si>
  <si>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</si>
  <si>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</si>
  <si>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</si>
  <si>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</si>
  <si>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</si>
  <si>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</si>
  <si>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</si>
  <si>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</si>
  <si>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</si>
  <si>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</si>
  <si>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</si>
  <si>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</si>
  <si>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</si>
  <si>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</si>
  <si>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</si>
  <si>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</si>
  <si>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</si>
  <si>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</si>
  <si>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</si>
  <si>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</si>
  <si>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</si>
  <si>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</si>
  <si>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</si>
  <si>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</si>
  <si>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</si>
  <si>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</si>
  <si>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</si>
  <si>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</si>
  <si>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</si>
  <si>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</si>
  <si>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</si>
  <si>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</si>
  <si>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</si>
  <si>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</si>
  <si>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</si>
  <si>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</si>
  <si>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</si>
  <si>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</si>
  <si>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</si>
  <si>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</si>
  <si>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</si>
  <si>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</si>
  <si>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</si>
  <si>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</si>
  <si>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</si>
  <si>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</si>
  <si>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</si>
  <si>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</si>
  <si>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</si>
  <si>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</si>
  <si>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</si>
  <si>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</si>
  <si>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</si>
  <si>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</si>
  <si>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</si>
  <si>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</si>
  <si>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</si>
  <si>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</si>
  <si>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</si>
  <si>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</si>
  <si>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</si>
  <si>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</si>
  <si>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</si>
  <si>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</si>
  <si>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</si>
  <si>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</si>
  <si>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</si>
  <si>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</si>
  <si>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</si>
  <si>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</si>
  <si>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</si>
  <si>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</si>
  <si>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</si>
  <si>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</si>
  <si>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</si>
  <si>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</si>
  <si>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</si>
  <si>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</si>
  <si>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</si>
  <si>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</si>
  <si>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</si>
  <si>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</si>
  <si>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</si>
  <si>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</si>
  <si>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</si>
  <si>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</si>
  <si>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</si>
  <si>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</si>
  <si>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</si>
  <si>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</si>
  <si>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</si>
  <si>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</si>
  <si>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</si>
  <si>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</si>
  <si>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</si>
  <si>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</si>
  <si>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</si>
  <si>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</si>
  <si>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</si>
  <si>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</si>
  <si>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</si>
  <si>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</si>
  <si>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</si>
  <si>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</si>
  <si>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</si>
  <si>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</si>
  <si>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</si>
  <si>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</si>
  <si>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</si>
  <si>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</si>
  <si>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</si>
  <si>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</si>
  <si>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</si>
  <si>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</si>
  <si>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</si>
  <si>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</si>
  <si>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</si>
  <si>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</si>
  <si>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</si>
  <si>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</si>
  <si>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</si>
  <si>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</si>
  <si>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</si>
  <si>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</si>
  <si>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</si>
  <si>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</si>
  <si>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</si>
  <si>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</si>
  <si>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</si>
  <si>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</si>
  <si>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</si>
  <si>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</si>
  <si>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</si>
  <si>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</si>
  <si>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</si>
  <si>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</si>
  <si>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</si>
  <si>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</si>
  <si>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</si>
  <si>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</si>
  <si>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</si>
  <si>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</si>
  <si>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</si>
  <si>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</si>
  <si>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</si>
  <si>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</si>
  <si>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</si>
  <si>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</si>
  <si>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</si>
  <si>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</si>
  <si>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</si>
  <si>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</si>
  <si>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</si>
  <si>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</si>
  <si>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</si>
  <si>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</si>
  <si>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</si>
  <si>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</si>
  <si>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</si>
  <si>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</si>
  <si>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</si>
  <si>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</si>
  <si>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</si>
  <si>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</si>
  <si>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</si>
  <si>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</si>
  <si>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</si>
  <si>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</si>
  <si>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</si>
  <si>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</si>
  <si>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</si>
  <si>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</si>
  <si>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</si>
  <si>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</si>
  <si>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</si>
  <si>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</si>
  <si>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</si>
  <si>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</si>
  <si>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</si>
  <si>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</si>
  <si>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</si>
  <si>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</si>
  <si>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</si>
  <si>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</si>
  <si>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</si>
  <si>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</si>
  <si>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</si>
  <si>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</si>
  <si>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</si>
  <si>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</si>
  <si>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</si>
  <si>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</si>
  <si>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</si>
  <si>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</si>
  <si>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</si>
  <si>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</si>
  <si>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</si>
  <si>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</si>
  <si>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</si>
  <si>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</si>
  <si>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</si>
  <si>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</si>
  <si>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</si>
  <si>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</si>
  <si>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</si>
  <si>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</si>
  <si>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</si>
  <si>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</si>
  <si>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</si>
  <si>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</si>
  <si>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</si>
  <si>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</si>
  <si>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</si>
  <si>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</si>
  <si>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</si>
  <si>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</si>
  <si>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</si>
  <si>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</si>
  <si>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</si>
  <si>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</si>
  <si>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</si>
  <si>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</si>
  <si>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</si>
  <si>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</si>
  <si>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</si>
  <si>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</si>
  <si>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</si>
  <si>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</si>
  <si>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</si>
  <si>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</si>
  <si>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</si>
  <si>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</si>
  <si>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</si>
  <si>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</si>
  <si>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</si>
  <si>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</si>
  <si>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</si>
  <si>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</si>
  <si>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</si>
  <si>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</si>
  <si>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</si>
  <si>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</si>
  <si>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</si>
  <si>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</si>
  <si>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</si>
  <si>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</si>
  <si>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</si>
  <si>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</si>
  <si>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</si>
  <si>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</si>
  <si>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</si>
  <si>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</si>
  <si>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</si>
  <si>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</si>
  <si>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</si>
  <si>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</si>
  <si>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</si>
  <si>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</si>
  <si>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</si>
  <si>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</si>
  <si>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</si>
  <si>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</si>
  <si>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</si>
  <si>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</si>
  <si>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</si>
  <si>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</si>
  <si>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</si>
  <si>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</si>
  <si>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</si>
  <si>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</si>
  <si>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</si>
  <si>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</si>
  <si>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</si>
  <si>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</si>
  <si>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</si>
  <si>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</si>
  <si>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</si>
  <si>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</si>
  <si>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</si>
  <si>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</si>
  <si>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</si>
  <si>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</si>
  <si>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</si>
  <si>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</si>
  <si>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</si>
  <si>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</si>
  <si>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</si>
  <si>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</si>
  <si>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</si>
  <si>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</si>
  <si>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</si>
  <si>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</si>
  <si>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</si>
  <si>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</si>
  <si>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</si>
  <si>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</si>
  <si>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</si>
  <si>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</si>
  <si>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</si>
  <si>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</si>
  <si>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</si>
  <si>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</si>
  <si>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</si>
  <si>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</si>
  <si>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</si>
  <si>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</si>
  <si>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</si>
  <si>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</si>
  <si>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</si>
  <si>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</si>
  <si>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</si>
  <si>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</si>
  <si>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</si>
  <si>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</si>
  <si>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</si>
  <si>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</si>
  <si>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</si>
  <si>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</si>
  <si>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</si>
  <si>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</si>
  <si>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</si>
  <si>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</si>
  <si>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</si>
  <si>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</si>
  <si>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</si>
  <si>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</si>
  <si>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</si>
  <si>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</si>
  <si>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</si>
  <si>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</si>
  <si>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</si>
  <si>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</si>
  <si>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</si>
  <si>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</si>
  <si>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</si>
  <si>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</si>
  <si>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</si>
  <si>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</si>
  <si>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</si>
  <si>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</si>
  <si>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</si>
  <si>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</si>
  <si>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</si>
  <si>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</si>
  <si>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</si>
  <si>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</si>
  <si>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</si>
  <si>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</si>
  <si>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</si>
  <si>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</si>
  <si>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</si>
  <si>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</si>
  <si>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</si>
  <si>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</si>
  <si>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</si>
  <si>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</si>
  <si>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</si>
  <si>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</si>
  <si>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</si>
  <si>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</si>
  <si>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</si>
  <si>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</si>
  <si>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</si>
  <si>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</si>
  <si>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</si>
  <si>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</si>
  <si>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</si>
  <si>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</si>
  <si>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</si>
  <si>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</si>
  <si>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</si>
  <si>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</si>
  <si>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</si>
  <si>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</si>
  <si>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</si>
  <si>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</si>
  <si>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</si>
  <si>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</si>
  <si>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</si>
  <si>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</si>
  <si>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</si>
  <si>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</si>
  <si>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</si>
  <si>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</si>
  <si>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</si>
  <si>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</si>
  <si>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</si>
  <si>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</si>
  <si>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</si>
  <si>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</si>
  <si>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</si>
  <si>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</si>
  <si>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</si>
  <si>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</si>
  <si>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</si>
  <si>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</si>
  <si>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</si>
  <si>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</si>
  <si>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</si>
  <si>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</si>
  <si>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</si>
  <si>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</si>
  <si>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</si>
  <si>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</si>
  <si>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</si>
  <si>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</si>
  <si>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</si>
  <si>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</si>
  <si>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</si>
  <si>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</si>
  <si>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</si>
  <si>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</si>
  <si>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</si>
  <si>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</si>
  <si>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</si>
  <si>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</si>
  <si>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</si>
  <si>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</si>
  <si>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</si>
  <si>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</si>
  <si>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</si>
  <si>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</si>
  <si>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</si>
  <si>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</si>
  <si>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</si>
  <si>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</si>
  <si>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</si>
  <si>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</si>
  <si>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</si>
  <si>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</si>
  <si>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</si>
  <si>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</si>
  <si>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</si>
  <si>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</si>
  <si>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</si>
  <si>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</si>
  <si>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</si>
  <si>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</si>
  <si>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</si>
  <si>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</si>
  <si>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</si>
  <si>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</si>
  <si>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</si>
  <si>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</si>
  <si>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</si>
  <si>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</si>
  <si>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</si>
  <si>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</si>
  <si>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</si>
  <si>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</si>
  <si>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</si>
  <si>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</si>
  <si>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</si>
  <si>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</si>
  <si>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</si>
  <si>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</si>
  <si>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</si>
  <si>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</si>
  <si>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</si>
  <si>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</si>
  <si>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</si>
  <si>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</si>
  <si>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</si>
  <si>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</si>
  <si>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</si>
  <si>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</si>
  <si>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</si>
  <si>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</si>
  <si>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</si>
  <si>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</si>
  <si>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</si>
  <si>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</si>
  <si>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</si>
  <si>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</si>
  <si>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</si>
  <si>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</si>
  <si>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</si>
  <si>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</si>
  <si>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</si>
  <si>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</si>
  <si>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</si>
  <si>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</si>
  <si>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</si>
  <si>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</si>
  <si>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</si>
  <si>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</si>
  <si>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</si>
  <si>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</si>
  <si>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</si>
  <si>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</si>
  <si>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</si>
  <si>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</si>
  <si>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</si>
  <si>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</si>
  <si>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</si>
  <si>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</si>
  <si>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</si>
  <si>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</si>
  <si>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</si>
  <si>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</si>
  <si>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</si>
  <si>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</si>
  <si>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</si>
  <si>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</si>
  <si>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</si>
  <si>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</si>
  <si>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</si>
  <si>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</si>
  <si>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</si>
  <si>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</si>
  <si>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</si>
  <si>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</si>
  <si>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</si>
  <si>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</si>
  <si>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</si>
  <si>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</si>
  <si>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</si>
  <si>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</si>
  <si>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</si>
  <si>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</si>
  <si>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</si>
  <si>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</si>
  <si>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</si>
  <si>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</si>
  <si>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</si>
  <si>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</si>
  <si>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</si>
  <si>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</si>
  <si>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</si>
  <si>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</si>
  <si>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</si>
  <si>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</si>
  <si>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</si>
  <si>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</si>
  <si>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</si>
  <si>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</si>
  <si>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</si>
  <si>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</si>
  <si>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</si>
  <si>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</si>
  <si>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</si>
  <si>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</si>
  <si>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</si>
  <si>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</si>
  <si>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</si>
  <si>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</si>
  <si>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</si>
  <si>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</si>
  <si>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</si>
  <si>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</si>
  <si>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</si>
  <si>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</si>
  <si>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</si>
  <si>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</si>
  <si>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</si>
  <si>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</si>
  <si>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</si>
  <si>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</si>
  <si>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</si>
  <si>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</si>
  <si>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</si>
  <si>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</si>
  <si>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</si>
  <si>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</si>
  <si>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</si>
  <si>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</si>
  <si>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</si>
  <si>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</si>
  <si>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</si>
  <si>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</si>
  <si>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</si>
  <si>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</si>
  <si>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</si>
  <si>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</si>
  <si>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</si>
  <si>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</si>
  <si>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</si>
  <si>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</si>
  <si>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</si>
  <si>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</si>
  <si>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</si>
  <si>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</si>
  <si>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</si>
  <si>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</si>
  <si>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</si>
  <si>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</si>
  <si>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</si>
  <si>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</si>
  <si>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</si>
  <si>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</si>
  <si>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</si>
  <si>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</si>
  <si>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</si>
  <si>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</si>
  <si>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</si>
  <si>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</si>
  <si>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</si>
  <si>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</si>
  <si>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</si>
  <si>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</si>
  <si>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</si>
  <si>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</si>
  <si>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</si>
  <si>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</si>
  <si>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</si>
  <si>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</si>
  <si>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</si>
  <si>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</si>
  <si>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</si>
  <si>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</si>
  <si>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</si>
  <si>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</si>
  <si>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</si>
  <si>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</si>
  <si>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</si>
  <si>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</si>
  <si>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</si>
  <si>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</si>
  <si>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</si>
  <si>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</si>
  <si>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</si>
  <si>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</si>
  <si>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</si>
  <si>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</si>
  <si>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</si>
  <si>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</si>
  <si>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</si>
  <si>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</si>
  <si>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</si>
  <si>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</si>
  <si>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</si>
  <si>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</si>
  <si>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</si>
  <si>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</si>
  <si>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</si>
  <si>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</si>
  <si>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</si>
  <si>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</si>
  <si>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</si>
  <si>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</si>
  <si>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</si>
  <si>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</si>
  <si>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</si>
  <si>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</si>
  <si>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</si>
  <si>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</si>
  <si>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</si>
  <si>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</si>
  <si>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</si>
  <si>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</si>
  <si>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</si>
  <si>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</si>
  <si>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</si>
  <si>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</si>
  <si>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</si>
  <si>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</si>
  <si>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</si>
  <si>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</si>
  <si>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</si>
  <si>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</si>
  <si>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</si>
  <si>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</si>
  <si>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</si>
  <si>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</si>
  <si>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</si>
  <si>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</si>
  <si>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</si>
  <si>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</si>
  <si>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</si>
  <si>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</si>
  <si>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</si>
  <si>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</si>
  <si>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</si>
  <si>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</si>
  <si>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</si>
  <si>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</si>
  <si>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</si>
  <si>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</si>
  <si>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</si>
  <si>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</si>
  <si>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</si>
  <si>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</si>
  <si>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</si>
  <si>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</si>
  <si>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</si>
  <si>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</si>
  <si>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</si>
  <si>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</si>
  <si>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</si>
  <si>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</si>
  <si>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</si>
  <si>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</si>
  <si>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</si>
  <si>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</si>
  <si>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</si>
  <si>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</si>
  <si>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</si>
  <si>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</si>
  <si>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</si>
  <si>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</si>
  <si>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</si>
  <si>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</si>
  <si>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</si>
  <si>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</si>
  <si>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</si>
  <si>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</si>
  <si>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</si>
  <si>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</si>
  <si>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</si>
  <si>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</si>
  <si>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</si>
  <si>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</si>
  <si>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</si>
  <si>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</si>
  <si>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</si>
  <si>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</si>
  <si>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</si>
  <si>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</si>
  <si>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</si>
  <si>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</si>
  <si>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</si>
  <si>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</si>
  <si>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</si>
  <si>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</si>
  <si>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</si>
  <si>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</si>
  <si>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</si>
  <si>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</si>
  <si>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</si>
  <si>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</si>
  <si>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</si>
  <si>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</si>
  <si>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</si>
  <si>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</si>
  <si>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</si>
  <si>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</si>
  <si>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</si>
  <si>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</si>
  <si>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</si>
  <si>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</si>
  <si>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</si>
  <si>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</si>
  <si>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</si>
  <si>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</si>
  <si>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</si>
  <si>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</si>
  <si>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</si>
  <si>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</si>
  <si>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</si>
  <si>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</si>
  <si>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</si>
  <si>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</si>
  <si>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</si>
  <si>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</si>
  <si>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</si>
  <si>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</si>
  <si>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</si>
  <si>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</si>
  <si>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</si>
  <si>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</si>
  <si>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</si>
  <si>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</si>
  <si>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</si>
  <si>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</si>
  <si>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</si>
  <si>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</si>
  <si>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</si>
  <si>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</si>
  <si>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</si>
  <si>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</si>
  <si>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</si>
  <si>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</si>
  <si>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</si>
  <si>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</si>
  <si>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</si>
  <si>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</si>
  <si>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</si>
  <si>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</si>
  <si>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</si>
  <si>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</si>
  <si>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</si>
  <si>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</si>
  <si>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</si>
  <si>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</si>
  <si>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</si>
  <si>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</si>
  <si>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</si>
  <si>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</si>
  <si>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</si>
  <si>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</si>
  <si>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</si>
  <si>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</si>
  <si>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</si>
  <si>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</si>
  <si>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</si>
  <si>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</si>
  <si>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</si>
  <si>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</si>
  <si>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</si>
  <si>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</si>
  <si>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</si>
  <si>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</si>
  <si>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</si>
  <si>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</si>
  <si>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</si>
  <si>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</si>
  <si>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</si>
  <si>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</si>
  <si>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</si>
  <si>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</si>
  <si>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</si>
  <si>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</si>
  <si>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</si>
  <si>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</si>
  <si>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</si>
  <si>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</si>
  <si>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</si>
  <si>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</si>
  <si>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</si>
  <si>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</si>
  <si>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</si>
  <si>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</si>
  <si>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</si>
  <si>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</si>
  <si>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</si>
  <si>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</si>
  <si>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</si>
  <si>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</si>
  <si>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</si>
  <si>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</si>
  <si>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</si>
  <si>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</si>
  <si>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</si>
  <si>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</si>
  <si>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</si>
  <si>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</si>
  <si>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</si>
  <si>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</si>
  <si>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</si>
  <si>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</si>
  <si>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</si>
  <si>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</si>
  <si>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</si>
  <si>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</si>
  <si>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</si>
  <si>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</si>
  <si>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</si>
  <si>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</si>
  <si>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</si>
  <si>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</si>
  <si>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</si>
  <si>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</si>
  <si>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</si>
  <si>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</si>
  <si>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</si>
  <si>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</si>
  <si>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</si>
  <si>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</si>
  <si>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</si>
  <si>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</si>
  <si>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</si>
  <si>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</si>
  <si>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</si>
  <si>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</si>
  <si>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</si>
  <si>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</si>
  <si>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</si>
  <si>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</si>
  <si>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</si>
  <si>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</si>
  <si>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</si>
  <si>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</si>
  <si>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</si>
  <si>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</si>
  <si>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</si>
  <si>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</si>
  <si>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</si>
  <si>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</si>
  <si>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</si>
  <si>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</si>
  <si>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</si>
  <si>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</si>
  <si>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</si>
  <si>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</si>
  <si>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</si>
  <si>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</si>
  <si>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</si>
  <si>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</si>
  <si>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</si>
  <si>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</si>
  <si>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</si>
  <si>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</si>
  <si>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</si>
  <si>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</si>
  <si>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</si>
  <si>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</si>
  <si>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</si>
  <si>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</si>
  <si>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</si>
  <si>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</si>
  <si>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</si>
  <si>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</si>
  <si>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</si>
  <si>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</si>
  <si>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</si>
  <si>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</si>
  <si>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</si>
  <si>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</si>
  <si>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</si>
  <si>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</si>
  <si>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</si>
  <si>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</si>
  <si>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</si>
  <si>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</si>
  <si>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</si>
  <si>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</si>
  <si>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</si>
  <si>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</si>
  <si>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</si>
  <si>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</si>
  <si>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</si>
  <si>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</si>
  <si>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</si>
  <si>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</si>
  <si>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</si>
  <si>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</si>
  <si>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</si>
  <si>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</si>
  <si>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</si>
  <si>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</si>
  <si>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</si>
  <si>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</si>
  <si>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</si>
  <si>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</si>
  <si>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</si>
  <si>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</si>
  <si>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</si>
  <si>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</si>
  <si>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</si>
  <si>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</si>
  <si>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</si>
  <si>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</si>
  <si>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</si>
  <si>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</si>
  <si>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</si>
  <si>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</si>
  <si>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</si>
  <si>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</si>
  <si>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</si>
  <si>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</si>
  <si>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</si>
  <si>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</si>
  <si>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</si>
  <si>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</si>
  <si>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</si>
  <si>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</si>
  <si>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</si>
  <si>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</si>
  <si>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</si>
  <si>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</si>
  <si>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</si>
  <si>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</si>
  <si>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</si>
  <si>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</si>
  <si>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</si>
  <si>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</si>
  <si>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</si>
  <si>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</si>
  <si>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</si>
  <si>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</si>
  <si>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</si>
  <si>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</si>
  <si>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</si>
  <si>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</si>
  <si>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</si>
  <si>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</si>
  <si>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</si>
  <si>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</si>
  <si>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</si>
  <si>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</si>
  <si>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</si>
  <si>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</si>
  <si>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</si>
  <si>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</si>
  <si>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</si>
  <si>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</si>
  <si>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</si>
  <si>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</si>
  <si>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</si>
  <si>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</si>
  <si>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</si>
  <si>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</si>
  <si>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</si>
  <si>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</si>
  <si>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</si>
  <si>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</si>
  <si>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</si>
  <si>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</si>
  <si>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</si>
  <si>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</si>
  <si>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</si>
  <si>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</si>
  <si>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</si>
  <si>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</si>
  <si>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</si>
  <si>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</si>
  <si>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</si>
  <si>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</si>
  <si>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</si>
  <si>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</si>
  <si>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</si>
  <si>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</si>
  <si>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</si>
  <si>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</si>
  <si>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</si>
  <si>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</si>
  <si>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</si>
  <si>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</si>
  <si>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</si>
  <si>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</si>
  <si>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</si>
  <si>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</si>
  <si>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</si>
  <si>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</si>
  <si>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</si>
  <si>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</si>
  <si>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</si>
  <si>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</si>
  <si>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</si>
  <si>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</si>
  <si>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</si>
  <si>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</si>
  <si>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</si>
  <si>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</si>
  <si>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</si>
  <si>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</si>
  <si>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</si>
  <si>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</si>
  <si>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</si>
  <si>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</si>
  <si>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</si>
  <si>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</si>
  <si>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</si>
  <si>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</si>
  <si>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</si>
  <si>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</si>
  <si>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</si>
  <si>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</si>
  <si>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</si>
  <si>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</si>
  <si>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</si>
  <si>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</si>
  <si>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</si>
  <si>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</si>
  <si>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</si>
  <si>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</si>
  <si>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</si>
  <si>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</si>
  <si>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</si>
  <si>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</si>
  <si>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</si>
  <si>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</si>
  <si>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</si>
  <si>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</si>
  <si>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</si>
  <si>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</si>
  <si>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</si>
  <si>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</si>
  <si>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</si>
  <si>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</si>
  <si>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</si>
  <si>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</si>
  <si>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</si>
  <si>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</si>
  <si>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</si>
  <si>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</si>
  <si>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</si>
  <si>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</si>
  <si>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</si>
  <si>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</si>
  <si>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</si>
  <si>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</si>
  <si>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</si>
  <si>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</si>
  <si>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</si>
  <si>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</si>
  <si>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</si>
  <si>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</si>
  <si>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</si>
  <si>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</si>
  <si>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</si>
  <si>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</si>
  <si>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</si>
  <si>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</si>
  <si>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</si>
  <si>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</si>
  <si>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</si>
  <si>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</si>
  <si>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</si>
  <si>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</si>
  <si>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</si>
  <si>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</si>
  <si>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</si>
  <si>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</si>
  <si>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</si>
  <si>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</si>
  <si>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</si>
  <si>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</si>
  <si>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</si>
  <si>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</si>
  <si>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</si>
  <si>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</si>
  <si>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</si>
  <si>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</si>
  <si>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</si>
  <si>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</si>
  <si>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</si>
  <si>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</si>
  <si>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</si>
  <si>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</si>
  <si>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</si>
  <si>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</si>
  <si>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</si>
  <si>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</si>
  <si>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</si>
  <si>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</si>
  <si>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</si>
  <si>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</si>
  <si>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</si>
  <si>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</si>
  <si>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</si>
  <si>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</si>
  <si>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</si>
  <si>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</si>
  <si>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</si>
  <si>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</si>
  <si>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</si>
  <si>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</si>
  <si>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</si>
  <si>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</si>
  <si>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</si>
  <si>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</si>
  <si>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</si>
  <si>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</si>
  <si>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</si>
  <si>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</si>
  <si>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</si>
  <si>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</si>
  <si>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</si>
  <si>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</si>
  <si>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</si>
  <si>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</si>
  <si>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</si>
  <si>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</si>
  <si>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</si>
  <si>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</si>
  <si>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</si>
  <si>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</si>
  <si>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</si>
  <si>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</si>
  <si>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</si>
  <si>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</si>
  <si>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</si>
  <si>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</si>
  <si>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</si>
  <si>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</si>
  <si>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</si>
  <si>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</si>
  <si>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</si>
  <si>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</si>
  <si>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</si>
  <si>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</si>
  <si>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</si>
  <si>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</si>
  <si>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</si>
  <si>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</si>
  <si>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</si>
  <si>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</si>
  <si>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</si>
  <si>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</si>
  <si>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</si>
  <si>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</si>
  <si>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</si>
  <si>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</si>
  <si>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</si>
  <si>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</si>
  <si>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</si>
  <si>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</si>
  <si>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</si>
  <si>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</si>
  <si>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</si>
  <si>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</si>
  <si>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</si>
  <si>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</si>
  <si>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</si>
  <si>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</si>
  <si>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</si>
  <si>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</si>
  <si>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</si>
  <si>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</si>
  <si>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</si>
  <si>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</si>
  <si>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</si>
  <si>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</si>
  <si>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</si>
  <si>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</si>
  <si>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</si>
  <si>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</si>
  <si>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</si>
  <si>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</si>
  <si>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</si>
  <si>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</si>
  <si>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</si>
  <si>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</si>
  <si>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</si>
  <si>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</si>
  <si>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</si>
  <si>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</si>
  <si>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</si>
  <si>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</si>
  <si>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</si>
  <si>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</si>
  <si>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</si>
  <si>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</si>
  <si>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</si>
  <si>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</si>
  <si>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</si>
  <si>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</si>
  <si>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</si>
  <si>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</si>
  <si>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</si>
  <si>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</si>
  <si>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</si>
  <si>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</si>
  <si>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</si>
  <si>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</si>
  <si>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</si>
  <si>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</si>
  <si>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</si>
  <si>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</si>
  <si>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</si>
  <si>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</si>
  <si>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</si>
  <si>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</si>
  <si>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</si>
  <si>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</si>
  <si>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</si>
  <si>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</si>
  <si>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</si>
  <si>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</si>
  <si>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</si>
  <si>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</si>
  <si>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</si>
  <si>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</si>
  <si>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</si>
  <si>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</si>
  <si>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</si>
  <si>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</si>
  <si>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</si>
  <si>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</si>
  <si>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</si>
  <si>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</si>
  <si>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</si>
  <si>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</si>
  <si>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</si>
  <si>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</si>
  <si>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</si>
  <si>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</si>
  <si>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</si>
  <si>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</si>
  <si>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</si>
  <si>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</si>
  <si>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</si>
  <si>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</si>
  <si>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</si>
  <si>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</si>
  <si>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</si>
  <si>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</si>
  <si>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</si>
  <si>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</si>
  <si>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</si>
  <si>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</si>
  <si>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</si>
  <si>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</si>
  <si>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</si>
  <si>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</si>
  <si>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</si>
  <si>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</si>
  <si>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</si>
  <si>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</si>
  <si>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</si>
  <si>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</si>
  <si>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</si>
  <si>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</si>
  <si>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</si>
  <si>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</si>
  <si>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</si>
  <si>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</si>
  <si>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</si>
  <si>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</si>
  <si>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</si>
  <si>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</si>
  <si>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</si>
  <si>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</si>
  <si>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</si>
  <si>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</si>
  <si>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</si>
  <si>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</si>
  <si>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</si>
  <si>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</si>
  <si>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</si>
  <si>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</si>
  <si>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</si>
  <si>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</si>
  <si>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</si>
  <si>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</si>
  <si>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</si>
  <si>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</si>
  <si>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</si>
  <si>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</si>
  <si>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</si>
  <si>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</si>
  <si>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</si>
  <si>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</si>
  <si>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</si>
  <si>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</si>
  <si>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</si>
  <si>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</si>
  <si>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</si>
  <si>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</si>
  <si>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</si>
  <si>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</si>
  <si>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</si>
  <si>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</si>
  <si>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</si>
  <si>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</si>
  <si>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</si>
  <si>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</si>
  <si>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</si>
  <si>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</si>
  <si>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</si>
  <si>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</si>
  <si>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</si>
  <si>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</si>
  <si>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</si>
  <si>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</si>
  <si>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</si>
  <si>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</si>
  <si>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</si>
  <si>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</si>
  <si>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</si>
  <si>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</si>
  <si>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</si>
  <si>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</si>
  <si>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</si>
  <si>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</si>
  <si>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</si>
  <si>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</si>
  <si>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</si>
  <si>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</si>
  <si>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</si>
  <si>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</si>
  <si>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</si>
  <si>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</si>
  <si>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</si>
  <si>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</si>
  <si>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</si>
  <si>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</si>
  <si>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</si>
  <si>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</si>
  <si>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</si>
  <si>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</si>
  <si>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</si>
  <si>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</si>
  <si>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</si>
  <si>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</si>
  <si>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</si>
  <si>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</si>
  <si>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</si>
  <si>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</si>
  <si>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</si>
  <si>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</si>
  <si>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</si>
  <si>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</si>
  <si>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</si>
  <si>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</si>
  <si>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</si>
  <si>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</si>
  <si>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</si>
  <si>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</si>
  <si>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</si>
  <si>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</si>
  <si>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</si>
  <si>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</si>
  <si>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</si>
  <si>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</si>
  <si>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</si>
  <si>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</si>
  <si>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</si>
  <si>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</si>
  <si>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</si>
  <si>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</si>
  <si>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</si>
  <si>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</si>
  <si>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</si>
  <si>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</si>
  <si>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</si>
  <si>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</si>
  <si>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</si>
  <si>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</si>
  <si>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</si>
  <si>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</si>
  <si>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</si>
  <si>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</si>
  <si>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</si>
  <si>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</si>
  <si>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</si>
  <si>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</si>
  <si>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</si>
  <si>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</si>
  <si>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</si>
  <si>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</si>
  <si>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</si>
  <si>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</si>
  <si>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</si>
  <si>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</si>
  <si>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</si>
  <si>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</si>
  <si>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</si>
  <si>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</si>
  <si>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</si>
  <si>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</si>
  <si>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</si>
  <si>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</si>
  <si>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</si>
  <si>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</si>
  <si>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</si>
  <si>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</si>
  <si>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</si>
  <si>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</si>
  <si>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</si>
  <si>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</si>
  <si>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</si>
  <si>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</si>
  <si>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</si>
  <si>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</si>
  <si>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</si>
  <si>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</si>
  <si>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</si>
  <si>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</si>
  <si>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</si>
  <si>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</si>
  <si>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</si>
  <si>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</si>
  <si>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</si>
  <si>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</si>
  <si>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</si>
  <si>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</si>
  <si>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</si>
  <si>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</si>
  <si>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</si>
  <si>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</si>
  <si>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</si>
  <si>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</si>
  <si>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</si>
  <si>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</si>
  <si>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</si>
  <si>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</si>
  <si>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</si>
  <si>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</si>
  <si>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</si>
  <si>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</si>
  <si>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</si>
  <si>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</si>
  <si>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</si>
  <si>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</si>
  <si>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</si>
  <si>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</si>
  <si>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</si>
  <si>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</si>
  <si>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</si>
  <si>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</si>
  <si>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</si>
  <si>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</si>
  <si>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</si>
  <si>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</si>
  <si>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</si>
  <si>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</si>
  <si>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</si>
  <si>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</si>
  <si>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</si>
  <si>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</si>
  <si>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</si>
  <si>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</si>
  <si>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</si>
  <si>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</si>
  <si>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</si>
  <si>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</si>
  <si>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</si>
  <si>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</si>
  <si>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</si>
  <si>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</si>
  <si>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</si>
  <si>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</si>
  <si>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</si>
  <si>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</si>
  <si>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</si>
  <si>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</si>
  <si>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</si>
  <si>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</si>
  <si>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</si>
  <si>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</si>
  <si>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</si>
  <si>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</si>
  <si>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</si>
  <si>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</si>
  <si>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</si>
  <si>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</si>
  <si>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</si>
  <si>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</si>
  <si>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</si>
  <si>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</si>
  <si>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</si>
  <si>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</si>
  <si>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</si>
  <si>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</si>
  <si>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</si>
  <si>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</si>
  <si>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</si>
  <si>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</si>
  <si>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</si>
  <si>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</si>
  <si>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</si>
  <si>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</si>
  <si>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</si>
  <si>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</si>
  <si>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</si>
  <si>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</si>
  <si>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</si>
  <si>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</si>
  <si>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</si>
  <si>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</si>
  <si>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</si>
  <si>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</si>
  <si>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</si>
  <si>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</si>
  <si>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</si>
  <si>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</si>
  <si>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</si>
  <si>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</si>
  <si>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</si>
  <si>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</si>
  <si>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</si>
  <si>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</si>
  <si>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</si>
  <si>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</si>
  <si>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</si>
  <si>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</si>
  <si>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</si>
  <si>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</si>
  <si>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</si>
  <si>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</si>
  <si>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</si>
  <si>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</si>
  <si>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</si>
  <si>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</si>
  <si>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</si>
  <si>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</si>
  <si>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</si>
  <si>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</si>
  <si>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</si>
  <si>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</si>
  <si>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</si>
  <si>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</si>
  <si>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</si>
  <si>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</si>
  <si>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</si>
  <si>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</si>
  <si>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</si>
  <si>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</si>
  <si>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</si>
  <si>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</si>
  <si>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</si>
  <si>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</si>
  <si>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</si>
  <si>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</si>
  <si>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</si>
  <si>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</si>
  <si>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</si>
  <si>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</si>
  <si>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</si>
  <si>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</si>
  <si>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</si>
  <si>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</si>
  <si>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</si>
  <si>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</si>
  <si>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</si>
  <si>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</si>
  <si>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</si>
  <si>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</si>
  <si>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</si>
  <si>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</si>
  <si>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</si>
  <si>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</si>
  <si>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</si>
  <si>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</si>
  <si>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</si>
  <si>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</si>
  <si>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</si>
  <si>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</si>
  <si>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</si>
  <si>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</si>
  <si>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</si>
  <si>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</si>
  <si>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</si>
  <si>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</si>
  <si>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</si>
  <si>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</si>
  <si>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</si>
  <si>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</si>
  <si>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</si>
  <si>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</si>
  <si>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</si>
  <si>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</si>
  <si>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</si>
  <si>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</si>
  <si>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</si>
  <si>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</si>
  <si>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</si>
  <si>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</si>
  <si>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</si>
  <si>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</si>
  <si>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</si>
  <si>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</si>
  <si>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</si>
  <si>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</si>
  <si>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</si>
  <si>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</si>
  <si>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</si>
  <si>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</si>
  <si>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</si>
  <si>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</si>
  <si>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</si>
  <si>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</si>
  <si>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</si>
  <si>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</si>
  <si>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</si>
  <si>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</si>
  <si>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</si>
  <si>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</si>
  <si>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</si>
  <si>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</si>
  <si>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</si>
  <si>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</si>
  <si>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</si>
  <si>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</si>
  <si>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</si>
  <si>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</si>
  <si>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</si>
  <si>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</si>
  <si>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</si>
  <si>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</si>
  <si>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</si>
  <si>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</si>
  <si>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</si>
  <si>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</si>
  <si>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</si>
  <si>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</si>
  <si>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</si>
  <si>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</si>
  <si>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</si>
  <si>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</si>
  <si>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</si>
  <si>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</si>
  <si>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</si>
  <si>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</si>
  <si>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</si>
  <si>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</si>
  <si>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</si>
  <si>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</si>
  <si>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</si>
  <si>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</si>
  <si>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</si>
  <si>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</si>
  <si>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</si>
  <si>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</si>
  <si>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</si>
  <si>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</si>
  <si>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</si>
  <si>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</si>
  <si>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</si>
  <si>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</si>
  <si>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</si>
  <si>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</si>
  <si>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</si>
  <si>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</si>
  <si>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</si>
  <si>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</si>
  <si>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</si>
  <si>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</si>
  <si>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</si>
  <si>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</si>
  <si>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</si>
  <si>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</si>
  <si>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</si>
  <si>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</si>
  <si>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</si>
  <si>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</si>
  <si>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</si>
  <si>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</si>
  <si>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</si>
  <si>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</si>
  <si>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</si>
  <si>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</si>
  <si>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</si>
  <si>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</si>
  <si>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</si>
  <si>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</si>
  <si>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</si>
  <si>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</si>
  <si>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</si>
  <si>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</si>
  <si>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</si>
  <si>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</si>
  <si>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</si>
  <si>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</si>
  <si>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</si>
  <si>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</si>
  <si>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</si>
  <si>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</si>
  <si>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</si>
  <si>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</si>
  <si>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</si>
  <si>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</si>
  <si>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</si>
  <si>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</si>
  <si>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</si>
  <si>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</si>
  <si>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</si>
  <si>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</si>
  <si>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</si>
  <si>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</si>
  <si>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</si>
  <si>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</si>
  <si>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</si>
  <si>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</si>
  <si>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</si>
  <si>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</si>
  <si>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</si>
  <si>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</si>
  <si>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</si>
  <si>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</si>
  <si>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</si>
  <si>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</si>
  <si>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</si>
  <si>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</si>
  <si>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</si>
  <si>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</si>
  <si>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</si>
  <si>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</si>
  <si>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</si>
  <si>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</si>
  <si>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</si>
  <si>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</si>
  <si>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</si>
  <si>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</si>
  <si>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</si>
  <si>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</si>
  <si>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</si>
  <si>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</si>
  <si>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</si>
  <si>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</si>
  <si>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</si>
  <si>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</si>
  <si>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</si>
  <si>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</si>
  <si>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</si>
  <si>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</si>
  <si>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</si>
  <si>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</si>
  <si>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</si>
  <si>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</si>
  <si>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</si>
  <si>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</si>
  <si>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</si>
  <si>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</si>
  <si>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</si>
  <si>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</si>
  <si>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</si>
  <si>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</si>
  <si>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</si>
  <si>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</si>
  <si>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</si>
  <si>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</si>
  <si>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</si>
  <si>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</si>
  <si>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</si>
  <si>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</si>
  <si>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</si>
  <si>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</si>
  <si>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</si>
  <si>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</si>
  <si>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</si>
  <si>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</si>
  <si>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</si>
  <si>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</si>
  <si>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</si>
  <si>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</si>
  <si>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</si>
  <si>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</si>
  <si>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</si>
  <si>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</si>
  <si>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</si>
  <si>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</si>
  <si>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</si>
  <si>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</si>
  <si>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</si>
  <si>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</si>
  <si>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</si>
  <si>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</si>
  <si>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</si>
  <si>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</si>
  <si>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</si>
  <si>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</si>
  <si>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</si>
  <si>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</si>
  <si>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</si>
  <si>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</si>
  <si>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</si>
  <si>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</si>
  <si>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</si>
  <si>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</si>
  <si>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</si>
  <si>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</si>
  <si>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</si>
  <si>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</si>
  <si>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</si>
  <si>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</si>
  <si>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</si>
  <si>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</si>
  <si>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</si>
  <si>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</si>
  <si>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</si>
  <si>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</si>
  <si>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</si>
  <si>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</si>
  <si>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</si>
  <si>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</si>
  <si>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</si>
  <si>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</si>
  <si>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</si>
  <si>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</si>
  <si>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</si>
  <si>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</si>
  <si>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</si>
  <si>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</si>
  <si>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</si>
  <si>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</si>
  <si>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</si>
  <si>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</si>
  <si>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</si>
  <si>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</si>
  <si>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</si>
  <si>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</si>
  <si>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</si>
  <si>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</si>
  <si>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</si>
  <si>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</si>
  <si>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</si>
  <si>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</si>
  <si>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</si>
  <si>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</si>
  <si>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</si>
  <si>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</si>
  <si>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</si>
  <si>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</si>
  <si>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</si>
  <si>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</si>
  <si>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</si>
  <si>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</si>
  <si>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</si>
  <si>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</si>
  <si>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</si>
  <si>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</si>
  <si>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</si>
  <si>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</si>
  <si>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</si>
  <si>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</si>
  <si>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</si>
  <si>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</si>
  <si>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</si>
  <si>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</si>
  <si>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</si>
  <si>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</si>
  <si>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</si>
  <si>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</si>
  <si>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</si>
  <si>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</si>
  <si>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</si>
  <si>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</si>
  <si>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</si>
  <si>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</si>
  <si>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</si>
  <si>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</si>
  <si>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</si>
  <si>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</si>
  <si>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</si>
  <si>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</si>
  <si>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</si>
  <si>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</si>
  <si>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</si>
  <si>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</si>
  <si>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</si>
  <si>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</si>
  <si>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</si>
  <si>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</si>
  <si>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</si>
  <si>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</si>
  <si>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</si>
  <si>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</si>
  <si>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</si>
  <si>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</si>
  <si>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</si>
  <si>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</si>
  <si>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</si>
  <si>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</si>
  <si>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</si>
  <si>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</si>
  <si>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</si>
  <si>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</si>
  <si>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</si>
  <si>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</si>
  <si>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</si>
  <si>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</si>
  <si>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</si>
  <si>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</si>
  <si>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</si>
  <si>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</si>
  <si>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</si>
  <si>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</si>
  <si>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</si>
  <si>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</si>
  <si>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</si>
  <si>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</si>
  <si>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</si>
  <si>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</si>
  <si>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</si>
  <si>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</si>
  <si>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</si>
  <si>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</si>
  <si>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</si>
  <si>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</si>
  <si>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</si>
  <si>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</si>
  <si>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</si>
  <si>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</si>
  <si>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</si>
  <si>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</si>
  <si>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</si>
  <si>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</si>
  <si>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</si>
  <si>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</si>
  <si>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</si>
  <si>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</si>
  <si>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</si>
  <si>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</si>
  <si>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</si>
  <si>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</si>
  <si>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</si>
  <si>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</si>
  <si>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</si>
  <si>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</si>
  <si>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</si>
  <si>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</si>
  <si>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</si>
  <si>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</si>
  <si>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</si>
  <si>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</si>
  <si>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</si>
  <si>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</si>
  <si>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</si>
  <si>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</si>
  <si>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</si>
  <si>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</si>
  <si>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</si>
  <si>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</si>
  <si>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</si>
  <si>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</si>
  <si>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</si>
  <si>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</si>
  <si>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</si>
  <si>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</si>
  <si>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</si>
  <si>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</si>
  <si>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</si>
  <si>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</si>
  <si>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</si>
  <si>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</si>
  <si>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</si>
  <si>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</si>
  <si>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</si>
  <si>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</si>
  <si>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</si>
  <si>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</si>
  <si>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</si>
  <si>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</si>
  <si>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</si>
  <si>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</si>
  <si>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</si>
  <si>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</si>
  <si>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</si>
  <si>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</si>
  <si>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</si>
  <si>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</si>
  <si>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</si>
  <si>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</si>
  <si>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</si>
  <si>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</si>
  <si>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</si>
  <si>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</si>
  <si>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</si>
  <si>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</si>
  <si>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</si>
  <si>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</si>
  <si>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</si>
  <si>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</si>
  <si>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</si>
  <si>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</si>
  <si>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</si>
  <si>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</si>
  <si>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</si>
  <si>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</si>
  <si>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</si>
  <si>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</si>
  <si>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</si>
  <si>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</si>
  <si>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</si>
  <si>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</si>
  <si>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</si>
  <si>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</si>
  <si>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</si>
  <si>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</si>
  <si>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</si>
  <si>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</si>
  <si>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</si>
  <si>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</si>
  <si>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</si>
  <si>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</si>
  <si>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</si>
  <si>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</si>
  <si>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</si>
  <si>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</si>
  <si>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</si>
  <si>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</si>
  <si>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</si>
  <si>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</si>
  <si>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</si>
  <si>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</si>
  <si>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</si>
  <si>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</si>
  <si>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</si>
  <si>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</si>
  <si>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</si>
  <si>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</si>
  <si>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</si>
  <si>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</si>
  <si>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</si>
  <si>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</si>
  <si>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</si>
  <si>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</si>
  <si>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</si>
  <si>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</si>
  <si>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</si>
  <si>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</si>
  <si>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</si>
  <si>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</si>
  <si>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</si>
  <si>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</si>
  <si>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</si>
  <si>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</si>
  <si>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</si>
  <si>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</si>
  <si>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</si>
  <si>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</si>
  <si>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</si>
  <si>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</si>
  <si>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</si>
  <si>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</si>
  <si>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</si>
  <si>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</si>
  <si>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</si>
  <si>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</si>
  <si>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</si>
  <si>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</si>
  <si>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</si>
  <si>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</si>
  <si>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</si>
  <si>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</si>
  <si>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</si>
  <si>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</si>
  <si>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</si>
  <si>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</si>
  <si>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</si>
  <si>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</si>
  <si>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</si>
  <si>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</si>
  <si>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</si>
  <si>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</si>
  <si>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</si>
  <si>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</si>
  <si>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</si>
  <si>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</si>
  <si>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</si>
  <si>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</si>
  <si>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</si>
  <si>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</si>
  <si>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</si>
  <si>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</si>
  <si>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</si>
  <si>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</si>
  <si>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</si>
  <si>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</si>
  <si>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</si>
  <si>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</si>
  <si>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</si>
  <si>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</si>
  <si>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</si>
  <si>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</si>
  <si>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</si>
  <si>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</si>
  <si>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</si>
  <si>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</si>
  <si>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</si>
  <si>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</si>
  <si>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</si>
  <si>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</si>
  <si>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</si>
  <si>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</si>
  <si>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</si>
  <si>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</si>
  <si>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</si>
  <si>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</si>
  <si>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</si>
  <si>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</si>
  <si>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</si>
  <si>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</si>
  <si>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</si>
  <si>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</si>
  <si>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</si>
  <si>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</si>
  <si>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</si>
  <si>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</si>
  <si>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</si>
  <si>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</si>
  <si>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</si>
  <si>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</si>
  <si>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</si>
  <si>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</si>
  <si>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</si>
  <si>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</si>
  <si>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</si>
  <si>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</si>
  <si>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</si>
  <si>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</si>
  <si>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</si>
  <si>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</si>
  <si>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</si>
  <si>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</si>
  <si>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</si>
  <si>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</si>
  <si>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</si>
  <si>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</si>
  <si>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</si>
  <si>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</si>
  <si>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</si>
  <si>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</si>
  <si>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</si>
  <si>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</si>
  <si>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</si>
  <si>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</si>
  <si>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</si>
  <si>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</si>
  <si>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</si>
  <si>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</si>
  <si>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</si>
  <si>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</si>
  <si>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</si>
  <si>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</si>
  <si>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</si>
  <si>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</si>
  <si>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</si>
  <si>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</si>
  <si>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</si>
  <si>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</si>
  <si>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</si>
  <si>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</si>
  <si>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</si>
  <si>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</si>
  <si>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</si>
  <si>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</si>
  <si>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</si>
  <si>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</si>
  <si>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</si>
  <si>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</si>
  <si>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</si>
  <si>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</si>
  <si>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</si>
  <si>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</si>
  <si>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</si>
  <si>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</si>
  <si>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</si>
  <si>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</si>
  <si>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</si>
  <si>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</si>
  <si>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</si>
  <si>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</si>
  <si>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</si>
  <si>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</si>
  <si>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</si>
  <si>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</si>
  <si>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</si>
  <si>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</si>
  <si>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</si>
  <si>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</si>
  <si>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</si>
  <si>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</si>
  <si>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</si>
  <si>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</si>
  <si>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</si>
  <si>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</si>
  <si>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</si>
  <si>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</si>
  <si>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</si>
  <si>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</si>
  <si>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</si>
  <si>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</si>
  <si>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</si>
  <si>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</si>
  <si>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</si>
  <si>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</si>
  <si>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</si>
  <si>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</si>
  <si>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</si>
  <si>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</si>
  <si>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</si>
  <si>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</si>
  <si>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</si>
  <si>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</si>
  <si>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</si>
  <si>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</si>
  <si>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</si>
  <si>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</si>
  <si>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</si>
  <si>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</si>
  <si>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</si>
  <si>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</si>
  <si>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</si>
  <si>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</si>
  <si>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</si>
  <si>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</si>
  <si>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</si>
  <si>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</si>
  <si>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</si>
  <si>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</si>
  <si>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</si>
  <si>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</si>
  <si>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</si>
  <si>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</si>
  <si>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</si>
  <si>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</si>
  <si>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</si>
  <si>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</si>
  <si>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</si>
  <si>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</si>
  <si>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</si>
  <si>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</si>
  <si>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</si>
  <si>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</si>
  <si>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</si>
  <si>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</si>
  <si>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</si>
  <si>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</si>
  <si>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</si>
  <si>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</si>
  <si>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</si>
  <si>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</si>
  <si>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</si>
  <si>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</si>
  <si>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</si>
  <si>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</si>
  <si>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</si>
  <si>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</si>
  <si>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</si>
  <si>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</si>
  <si>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</si>
  <si>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</si>
  <si>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</si>
  <si>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</si>
  <si>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</si>
  <si>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</si>
  <si>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</si>
  <si>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</si>
  <si>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</si>
  <si>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</si>
  <si>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</si>
  <si>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</si>
  <si>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</si>
  <si>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</si>
  <si>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</si>
  <si>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</si>
  <si>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</si>
  <si>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</si>
  <si>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</si>
  <si>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</si>
  <si>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</si>
  <si>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</si>
  <si>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</si>
  <si>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</si>
  <si>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</si>
  <si>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</si>
  <si>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</si>
  <si>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</si>
  <si>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</si>
  <si>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</si>
  <si>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</si>
  <si>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</si>
  <si>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</si>
  <si>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</si>
  <si>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</si>
  <si>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</si>
  <si>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</si>
  <si>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</si>
  <si>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</si>
  <si>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</si>
  <si>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</si>
  <si>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</si>
  <si>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</si>
  <si>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</si>
  <si>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</si>
  <si>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</si>
  <si>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</si>
  <si>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</si>
  <si>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</si>
  <si>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</si>
  <si>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</si>
  <si>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</si>
  <si>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</si>
  <si>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</si>
  <si>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</si>
  <si>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</si>
  <si>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</si>
  <si>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</si>
  <si>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</si>
  <si>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</si>
  <si>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</si>
  <si>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</si>
  <si>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</si>
  <si>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</si>
  <si>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</si>
  <si>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</si>
  <si>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</si>
  <si>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</si>
  <si>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</si>
  <si>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</si>
  <si>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</si>
  <si>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</si>
  <si>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</si>
  <si>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</si>
  <si>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</si>
  <si>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</si>
  <si>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</si>
  <si>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</si>
  <si>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</si>
  <si>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</si>
  <si>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</si>
  <si>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</si>
  <si>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</si>
  <si>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</si>
  <si>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</si>
  <si>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</si>
  <si>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</si>
  <si>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</si>
  <si>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</si>
  <si>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</si>
  <si>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</si>
  <si>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</si>
  <si>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</si>
  <si>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</si>
  <si>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</si>
  <si>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</si>
  <si>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</si>
  <si>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</si>
  <si>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</si>
  <si>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</si>
  <si>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</si>
  <si>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</si>
  <si>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</si>
  <si>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</si>
  <si>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</si>
  <si>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</si>
  <si>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</si>
  <si>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</si>
  <si>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</si>
  <si>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</si>
  <si>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</si>
  <si>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</si>
  <si>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</si>
  <si>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</si>
  <si>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</si>
  <si>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</si>
  <si>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</si>
  <si>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</si>
  <si>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</si>
  <si>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</si>
  <si>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</si>
  <si>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</si>
  <si>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</si>
  <si>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</si>
  <si>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</si>
  <si>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</si>
  <si>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</si>
  <si>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</si>
  <si>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</si>
  <si>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</si>
  <si>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</si>
  <si>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</si>
  <si>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</si>
  <si>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</si>
  <si>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</si>
  <si>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</si>
  <si>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</si>
  <si>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</si>
  <si>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</si>
  <si>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</si>
  <si>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</si>
  <si>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</si>
  <si>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</si>
  <si>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</si>
  <si>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</si>
  <si>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</si>
  <si>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</si>
  <si>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</si>
  <si>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</si>
  <si>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</si>
  <si>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</si>
  <si>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</si>
  <si>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</si>
  <si>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</si>
  <si>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</si>
  <si>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</si>
  <si>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</si>
  <si>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</si>
  <si>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</si>
  <si>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</si>
  <si>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</si>
  <si>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</si>
  <si>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</si>
  <si>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</si>
  <si>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</si>
  <si>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</si>
  <si>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</si>
  <si>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</si>
  <si>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</si>
  <si>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</si>
  <si>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</si>
  <si>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</si>
  <si>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</si>
  <si>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</si>
  <si>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</si>
  <si>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</si>
  <si>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</si>
  <si>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</si>
  <si>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</si>
  <si>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</si>
  <si>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</si>
  <si>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</si>
  <si>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</si>
  <si>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</si>
  <si>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</si>
  <si>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</si>
  <si>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</si>
  <si>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</si>
  <si>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</si>
  <si>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</si>
  <si>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</si>
  <si>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</si>
  <si>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</si>
  <si>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</si>
  <si>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</si>
  <si>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</si>
  <si>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</si>
  <si>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</si>
  <si>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</si>
  <si>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</si>
  <si>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</si>
  <si>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</si>
  <si>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</si>
  <si>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</si>
  <si>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</si>
  <si>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</si>
  <si>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</si>
  <si>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</si>
  <si>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</si>
  <si>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</si>
  <si>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</si>
  <si>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</si>
  <si>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</si>
  <si>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</si>
  <si>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</si>
  <si>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</si>
  <si>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</si>
  <si>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</si>
  <si>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</si>
  <si>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</si>
  <si>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</si>
  <si>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</si>
  <si>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</si>
  <si>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</si>
  <si>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</si>
  <si>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</si>
  <si>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</si>
  <si>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</si>
  <si>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</si>
  <si>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</si>
  <si>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</si>
  <si>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</si>
  <si>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</si>
  <si>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</si>
  <si>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</si>
  <si>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</si>
  <si>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</si>
  <si>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</si>
  <si>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</si>
  <si>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</si>
  <si>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</si>
  <si>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</si>
  <si>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</si>
  <si>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</si>
  <si>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</si>
  <si>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</si>
  <si>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</si>
  <si>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</si>
  <si>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</si>
  <si>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</si>
  <si>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</si>
  <si>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</si>
  <si>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</si>
  <si>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</si>
  <si>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</si>
  <si>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</si>
  <si>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</si>
  <si>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</si>
  <si>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</si>
  <si>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</si>
  <si>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</si>
  <si>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</si>
  <si>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</si>
  <si>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</si>
  <si>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</si>
  <si>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</si>
  <si>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</si>
  <si>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</si>
  <si>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</si>
  <si>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</si>
  <si>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</si>
  <si>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</si>
  <si>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</si>
  <si>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</si>
  <si>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</si>
  <si>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</si>
  <si>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</si>
  <si>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</si>
  <si>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</si>
  <si>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</si>
  <si>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</si>
  <si>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</si>
  <si>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</si>
  <si>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</si>
  <si>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</si>
  <si>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</si>
  <si>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</si>
  <si>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</si>
  <si>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</si>
  <si>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</si>
  <si>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</si>
  <si>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</si>
  <si>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</si>
  <si>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</si>
  <si>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</si>
  <si>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</si>
  <si>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</si>
  <si>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</si>
  <si>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</si>
  <si>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</si>
  <si>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</si>
  <si>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</si>
  <si>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</si>
  <si>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</si>
  <si>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</si>
  <si>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</si>
  <si>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</si>
  <si>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</si>
  <si>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</si>
  <si>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</si>
  <si>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</si>
  <si>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</si>
  <si>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</si>
  <si>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</si>
  <si>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</si>
  <si>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</si>
  <si>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</si>
  <si>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</si>
  <si>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</si>
  <si>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</si>
  <si>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</si>
  <si>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</si>
  <si>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</si>
  <si>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</si>
  <si>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</si>
  <si>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</si>
  <si>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</si>
  <si>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</si>
  <si>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</si>
  <si>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</si>
  <si>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</si>
  <si>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</si>
  <si>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</si>
  <si>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</si>
  <si>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</si>
  <si>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</si>
  <si>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</si>
  <si>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</si>
  <si>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</si>
  <si>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</si>
  <si>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</si>
  <si>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</si>
  <si>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</si>
  <si>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</si>
  <si>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</si>
  <si>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</si>
  <si>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</si>
  <si>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</si>
  <si>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</si>
  <si>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</si>
  <si>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</si>
  <si>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</si>
  <si>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</si>
  <si>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</si>
  <si>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</si>
  <si>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</si>
  <si>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</si>
  <si>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</si>
  <si>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</si>
  <si>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</si>
  <si>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</si>
  <si>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</si>
  <si>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</si>
  <si>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</si>
  <si>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</si>
  <si>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</si>
  <si>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</si>
  <si>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</si>
  <si>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</si>
  <si>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</si>
  <si>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</si>
  <si>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</si>
  <si>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</si>
  <si>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</si>
  <si>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</si>
  <si>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</si>
  <si>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</si>
  <si>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</si>
  <si>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</si>
  <si>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</si>
  <si>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</si>
  <si>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</si>
  <si>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</si>
  <si>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</si>
  <si>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</si>
  <si>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</si>
  <si>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</si>
  <si>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</si>
  <si>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</si>
  <si>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</si>
  <si>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</si>
  <si>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</si>
  <si>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</si>
  <si>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</si>
  <si>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</si>
  <si>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</si>
  <si>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</si>
  <si>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</si>
  <si>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</si>
  <si>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</si>
  <si>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</si>
  <si>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</si>
  <si>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</si>
  <si>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</si>
  <si>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</si>
  <si>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</si>
  <si>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</si>
  <si>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</si>
  <si>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</si>
  <si>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</si>
  <si>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</si>
  <si>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</si>
  <si>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</si>
  <si>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</si>
  <si>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</si>
  <si>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</si>
  <si>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</si>
  <si>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</si>
  <si>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</si>
  <si>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</si>
  <si>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</si>
  <si>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</si>
  <si>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</si>
  <si>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</si>
  <si>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</si>
  <si>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</si>
  <si>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</si>
  <si>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</si>
  <si>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</si>
  <si>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</si>
  <si>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</si>
  <si>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</si>
  <si>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</si>
  <si>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</si>
  <si>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</si>
  <si>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</si>
  <si>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</si>
  <si>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</si>
  <si>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</si>
  <si>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</si>
  <si>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</si>
  <si>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</si>
  <si>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</si>
  <si>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</si>
  <si>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</si>
  <si>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</si>
  <si>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</si>
  <si>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</si>
  <si>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</si>
  <si>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</si>
  <si>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</si>
  <si>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</si>
  <si>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</si>
  <si>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</si>
  <si>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</si>
  <si>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</si>
  <si>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</si>
  <si>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</si>
  <si>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</si>
  <si>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</si>
  <si>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</si>
  <si>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</si>
  <si>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</si>
  <si>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</si>
  <si>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</si>
  <si>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</si>
  <si>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</si>
  <si>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</si>
  <si>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</si>
  <si>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</si>
  <si>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</si>
  <si>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</si>
  <si>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</si>
  <si>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</si>
  <si>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</si>
  <si>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</si>
  <si>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</si>
  <si>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</si>
  <si>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</si>
  <si>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</si>
  <si>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</si>
  <si>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</si>
  <si>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</si>
  <si>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</si>
  <si>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</si>
  <si>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</si>
  <si>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</si>
  <si>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</si>
  <si>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</si>
  <si>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</si>
  <si>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</si>
  <si>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</si>
  <si>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</si>
  <si>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</si>
  <si>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</si>
  <si>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</si>
  <si>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</si>
  <si>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</si>
  <si>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</si>
  <si>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</si>
  <si>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</si>
  <si>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</si>
  <si>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</si>
  <si>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</si>
  <si>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</si>
  <si>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</si>
  <si>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</si>
  <si>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</si>
  <si>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</si>
  <si>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</si>
  <si>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</si>
  <si>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</si>
  <si>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</si>
  <si>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</si>
  <si>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</si>
  <si>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</si>
  <si>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</si>
  <si>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</si>
  <si>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</si>
  <si>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</si>
  <si>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</si>
  <si>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</si>
  <si>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</si>
  <si>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</si>
  <si>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</si>
  <si>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</si>
  <si>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</si>
  <si>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</si>
  <si>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</si>
  <si>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</si>
  <si>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</si>
  <si>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</si>
  <si>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</si>
  <si>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</si>
  <si>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</si>
  <si>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</si>
  <si>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</si>
  <si>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</si>
  <si>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</si>
  <si>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</si>
  <si>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</si>
  <si>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</si>
  <si>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</si>
  <si>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</si>
  <si>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</si>
  <si>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</si>
  <si>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</si>
  <si>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</si>
  <si>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</si>
  <si>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</si>
  <si>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</si>
  <si>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</si>
  <si>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</si>
  <si>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</si>
  <si>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</si>
  <si>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</si>
  <si>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</si>
  <si>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</si>
  <si>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</si>
  <si>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</si>
  <si>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</si>
  <si>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</si>
  <si>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</si>
  <si>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</si>
  <si>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</si>
  <si>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</si>
  <si>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</si>
  <si>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</si>
  <si>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</si>
  <si>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</si>
  <si>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</si>
  <si>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</si>
  <si>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</si>
  <si>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</si>
  <si>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</si>
  <si>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</si>
  <si>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</si>
  <si>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</si>
  <si>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</si>
  <si>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</si>
  <si>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</si>
  <si>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</si>
  <si>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</si>
  <si>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</si>
  <si>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</si>
  <si>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</si>
  <si>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</si>
  <si>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</si>
  <si>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</si>
  <si>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</si>
  <si>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</si>
  <si>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</si>
  <si>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</si>
  <si>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</si>
  <si>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</si>
  <si>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</si>
  <si>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</si>
  <si>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</si>
  <si>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</si>
  <si>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</si>
  <si>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</si>
  <si>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</si>
  <si>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</si>
  <si>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</si>
  <si>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</si>
  <si>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</si>
  <si>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</si>
  <si>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</si>
  <si>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</si>
  <si>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</si>
  <si>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</si>
  <si>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</si>
  <si>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</si>
  <si>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</si>
  <si>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</si>
  <si>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</si>
  <si>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</si>
  <si>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</si>
  <si>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</si>
  <si>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</si>
  <si>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</si>
  <si>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</si>
  <si>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</si>
  <si>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</si>
  <si>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</si>
  <si>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</si>
  <si>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</si>
  <si>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</si>
  <si>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</si>
  <si>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</si>
  <si>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</si>
  <si>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</si>
  <si>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</si>
  <si>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</si>
  <si>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</si>
  <si>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</si>
  <si>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</si>
  <si>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</si>
  <si>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</si>
  <si>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</si>
  <si>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</si>
  <si>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</si>
  <si>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</si>
  <si>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</si>
  <si>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</si>
  <si>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</si>
  <si>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</si>
  <si>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</si>
  <si>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</si>
  <si>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</si>
  <si>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</si>
  <si>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</si>
  <si>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</si>
  <si>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</si>
  <si>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</si>
  <si>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</si>
  <si>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</si>
  <si>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</si>
  <si>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</si>
  <si>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</si>
  <si>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</si>
  <si>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</si>
  <si>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</si>
  <si>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</si>
  <si>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</si>
  <si>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</si>
  <si>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</si>
  <si>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</si>
  <si>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</si>
  <si>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</si>
  <si>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</si>
  <si>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</si>
  <si>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</si>
  <si>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</si>
  <si>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</si>
  <si>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</si>
  <si>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</si>
  <si>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</si>
  <si>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</si>
  <si>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</si>
  <si>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</si>
  <si>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</si>
  <si>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</si>
  <si>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</si>
  <si>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</si>
  <si>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</si>
  <si>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</si>
  <si>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</si>
  <si>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</si>
  <si>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</si>
  <si>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</si>
  <si>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</si>
  <si>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</si>
  <si>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</si>
  <si>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</si>
  <si>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</si>
  <si>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</si>
  <si>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</si>
  <si>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</si>
  <si>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</si>
  <si>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</si>
  <si>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</si>
  <si>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</si>
  <si>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</si>
  <si>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</si>
  <si>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</si>
  <si>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</si>
  <si>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</si>
  <si>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</si>
  <si>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</si>
  <si>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</si>
  <si>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</si>
  <si>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</si>
  <si>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</si>
  <si>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</si>
  <si>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</si>
  <si>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</si>
  <si>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</si>
  <si>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</si>
  <si>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</si>
  <si>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</si>
  <si>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</si>
  <si>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</si>
  <si>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</si>
  <si>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</si>
  <si>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</si>
  <si>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</si>
  <si>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</si>
  <si>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</si>
  <si>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</si>
  <si>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</si>
  <si>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</si>
  <si>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</si>
  <si>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</si>
  <si>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</si>
  <si>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</si>
  <si>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</si>
  <si>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</si>
  <si>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</si>
  <si>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</si>
  <si>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</si>
  <si>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</si>
  <si>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</si>
  <si>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</si>
  <si>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</si>
  <si>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</si>
  <si>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</si>
  <si>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</si>
  <si>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</si>
  <si>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</si>
  <si>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</si>
  <si>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</si>
  <si>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</si>
  <si>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</si>
  <si>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</si>
  <si>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</si>
  <si>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</si>
  <si>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</si>
  <si>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</si>
  <si>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</si>
  <si>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</si>
  <si>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</si>
  <si>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</si>
  <si>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</si>
  <si>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</si>
  <si>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</si>
  <si>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</si>
  <si>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</si>
  <si>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</si>
  <si>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</si>
  <si>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</si>
  <si>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</si>
  <si>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</si>
  <si>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</si>
  <si>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</si>
  <si>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</si>
  <si>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</si>
  <si>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</si>
  <si>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</si>
  <si>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</si>
  <si>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</si>
  <si>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</si>
  <si>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</si>
  <si>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</si>
  <si>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</si>
  <si>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</si>
  <si>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</si>
  <si>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</si>
  <si>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</si>
  <si>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</si>
  <si>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</si>
  <si>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</si>
  <si>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</si>
  <si>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</si>
  <si>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</si>
  <si>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</si>
  <si>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</si>
  <si>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</si>
  <si>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</si>
  <si>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</si>
  <si>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</si>
  <si>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</si>
  <si>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</si>
  <si>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</si>
  <si>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</si>
  <si>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</si>
  <si>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</si>
  <si>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</si>
  <si>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</si>
  <si>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</si>
  <si>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</si>
  <si>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</si>
  <si>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</si>
  <si>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</si>
  <si>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</si>
  <si>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</si>
  <si>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</si>
  <si>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</si>
  <si>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</si>
  <si>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</si>
  <si>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</si>
  <si>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</si>
  <si>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</si>
  <si>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</si>
  <si>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</si>
  <si>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</si>
  <si>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</si>
  <si>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</si>
  <si>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</si>
  <si>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</si>
  <si>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</si>
  <si>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</si>
  <si>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</si>
  <si>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</si>
  <si>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</si>
  <si>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</si>
  <si>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</si>
  <si>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</si>
  <si>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</si>
  <si>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</si>
  <si>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</si>
  <si>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</si>
  <si>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</si>
  <si>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</si>
  <si>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</si>
  <si>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</si>
  <si>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</si>
  <si>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</si>
  <si>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</si>
  <si>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</si>
  <si>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</si>
  <si>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</si>
  <si>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</si>
  <si>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</si>
  <si>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</si>
  <si>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</si>
  <si>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</si>
  <si>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</si>
  <si>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</si>
  <si>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</si>
  <si>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</si>
  <si>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</si>
  <si>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</si>
  <si>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</si>
  <si>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</si>
  <si>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</si>
  <si>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</si>
  <si>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</si>
  <si>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</si>
  <si>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</si>
  <si>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</si>
  <si>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</si>
  <si>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</si>
  <si>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</si>
  <si>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</si>
  <si>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</si>
  <si>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</si>
  <si>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</si>
  <si>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</si>
  <si>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</si>
  <si>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</si>
  <si>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</si>
  <si>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</si>
  <si>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</si>
  <si>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</si>
  <si>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</si>
  <si>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</si>
  <si>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</si>
  <si>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</si>
  <si>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</si>
  <si>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</si>
  <si>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</si>
  <si>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</si>
  <si>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</si>
  <si>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</si>
  <si>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</si>
  <si>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</si>
  <si>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</si>
  <si>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</si>
  <si>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</si>
  <si>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</si>
  <si>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</si>
  <si>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</si>
  <si>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</si>
  <si>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</si>
  <si>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</si>
  <si>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</si>
  <si>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</si>
  <si>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</si>
  <si>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</si>
  <si>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</si>
  <si>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</si>
  <si>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</si>
  <si>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</si>
  <si>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</si>
  <si>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</si>
  <si>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</si>
  <si>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</si>
  <si>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</si>
  <si>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</si>
  <si>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</si>
  <si>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</si>
  <si>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</si>
  <si>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</si>
  <si>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</si>
  <si>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</si>
  <si>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</si>
  <si>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</si>
  <si>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</si>
  <si>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</si>
  <si>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</si>
  <si>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</si>
  <si>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</si>
  <si>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</si>
  <si>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</si>
  <si>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</si>
  <si>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</si>
  <si>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</si>
  <si>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</si>
  <si>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</si>
  <si>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</si>
  <si>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</si>
  <si>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</si>
  <si>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</si>
  <si>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</si>
  <si>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</si>
  <si>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</si>
  <si>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</si>
  <si>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</si>
  <si>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</si>
  <si>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</si>
  <si>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</si>
  <si>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</si>
  <si>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</si>
  <si>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</si>
  <si>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</si>
  <si>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</si>
  <si>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</si>
  <si>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</si>
  <si>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</si>
  <si>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</si>
  <si>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</si>
  <si>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</si>
  <si>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</si>
  <si>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</si>
  <si>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</si>
  <si>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</si>
  <si>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</si>
  <si>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</si>
  <si>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</si>
  <si>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</si>
  <si>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</si>
  <si>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</si>
  <si>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</si>
  <si>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</si>
  <si>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</si>
  <si>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</si>
  <si>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</si>
  <si>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</si>
  <si>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</si>
  <si>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</si>
  <si>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</si>
  <si>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</si>
  <si>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</si>
  <si>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</si>
  <si>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</si>
  <si>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</si>
  <si>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</si>
  <si>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</si>
  <si>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</si>
  <si>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</si>
  <si>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</si>
  <si>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</si>
  <si>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</si>
  <si>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</si>
  <si>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</si>
  <si>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</si>
  <si>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</si>
  <si>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</si>
  <si>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</si>
  <si>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</si>
  <si>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</si>
  <si>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</si>
  <si>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</si>
  <si>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</si>
  <si>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</si>
  <si>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</si>
  <si>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</si>
  <si>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</si>
  <si>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</si>
  <si>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</si>
  <si>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</si>
  <si>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</si>
  <si>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</si>
  <si>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</si>
  <si>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</si>
  <si>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</si>
  <si>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</si>
  <si>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</si>
  <si>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</si>
  <si>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</si>
  <si>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</si>
  <si>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</si>
  <si>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</si>
  <si>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</si>
  <si>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</si>
  <si>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</si>
  <si>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</si>
  <si>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</si>
  <si>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</si>
  <si>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</si>
  <si>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</si>
  <si>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</si>
  <si>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</si>
  <si>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</si>
  <si>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</si>
  <si>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</si>
  <si>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</si>
  <si>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</si>
  <si>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</si>
  <si>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</si>
  <si>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</si>
  <si>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</si>
  <si>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</si>
  <si>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</si>
  <si>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</si>
  <si>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</si>
  <si>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</si>
  <si>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</si>
  <si>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</si>
  <si>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</si>
  <si>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</si>
  <si>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</si>
  <si>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</si>
  <si>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</si>
  <si>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</si>
  <si>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</si>
  <si>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</si>
  <si>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</si>
  <si>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</si>
  <si>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</si>
  <si>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</si>
  <si>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</si>
  <si>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</si>
  <si>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</si>
  <si>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</si>
  <si>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</si>
  <si>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</si>
  <si>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</si>
  <si>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</si>
  <si>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</si>
  <si>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</si>
  <si>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</si>
  <si>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</si>
  <si>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</si>
  <si>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</si>
  <si>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</si>
  <si>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</si>
  <si>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</si>
  <si>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</si>
  <si>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</si>
  <si>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</si>
  <si>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</si>
  <si>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</si>
  <si>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</si>
  <si>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</si>
  <si>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</si>
  <si>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</si>
  <si>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</si>
  <si>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</si>
  <si>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</si>
  <si>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</si>
  <si>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</si>
  <si>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</si>
  <si>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</si>
  <si>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</si>
  <si>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</si>
  <si>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</si>
  <si>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</si>
  <si>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</si>
  <si>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</si>
  <si>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</si>
  <si>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</si>
  <si>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</si>
  <si>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</si>
  <si>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</si>
  <si>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</si>
  <si>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</si>
  <si>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</si>
  <si>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</si>
  <si>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</si>
  <si>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</si>
  <si>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</si>
  <si>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</si>
  <si>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</si>
  <si>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</si>
  <si>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</si>
  <si>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</si>
  <si>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</si>
  <si>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</si>
  <si>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</si>
  <si>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</si>
  <si>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</si>
  <si>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</si>
  <si>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</si>
  <si>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</si>
  <si>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</si>
  <si>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</si>
  <si>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</si>
  <si>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</si>
  <si>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</si>
  <si>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</si>
  <si>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</si>
  <si>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</si>
  <si>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</si>
  <si>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</si>
  <si>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</si>
  <si>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</si>
  <si>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</si>
  <si>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</si>
  <si>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</si>
  <si>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</si>
  <si>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</si>
  <si>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</si>
  <si>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</si>
  <si>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</si>
  <si>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</si>
  <si>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</si>
  <si>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</si>
  <si>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</si>
  <si>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</si>
  <si>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</si>
  <si>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</si>
  <si>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</si>
  <si>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</si>
  <si>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</si>
  <si>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</si>
  <si>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</si>
  <si>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</si>
  <si>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</si>
  <si>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</si>
  <si>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</si>
  <si>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</si>
  <si>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</si>
  <si>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</si>
  <si>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</si>
  <si>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</si>
  <si>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</si>
  <si>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</si>
  <si>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</si>
  <si>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</si>
  <si>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</si>
  <si>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</si>
  <si>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</si>
  <si>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</si>
  <si>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</si>
  <si>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</si>
  <si>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</si>
  <si>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</si>
  <si>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</si>
  <si>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</si>
  <si>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</si>
  <si>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</si>
  <si>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</si>
  <si>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</si>
  <si>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</si>
  <si>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</si>
  <si>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</si>
  <si>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</si>
  <si>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</si>
  <si>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</si>
  <si>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</si>
  <si>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</si>
  <si>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</si>
  <si>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</si>
  <si>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</si>
  <si>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</si>
  <si>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</si>
  <si>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</si>
  <si>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</si>
  <si>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</si>
  <si>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</si>
  <si>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</si>
  <si>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</si>
  <si>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</si>
  <si>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</si>
  <si>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</si>
  <si>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</si>
  <si>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</si>
  <si>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</si>
  <si>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</si>
  <si>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</si>
  <si>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</si>
  <si>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</si>
  <si>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</si>
  <si>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</si>
  <si>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</si>
  <si>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</si>
  <si>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</si>
  <si>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</si>
  <si>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</si>
  <si>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</si>
  <si>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</si>
  <si>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</si>
  <si>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</si>
  <si>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</si>
  <si>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</si>
  <si>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</si>
  <si>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</si>
  <si>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</si>
  <si>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</si>
  <si>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</si>
  <si>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</si>
  <si>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</si>
  <si>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</si>
  <si>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</si>
  <si>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</si>
  <si>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</si>
  <si>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</si>
  <si>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</si>
  <si>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</si>
  <si>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</si>
  <si>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</si>
  <si>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</si>
  <si>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</si>
  <si>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</si>
  <si>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</si>
  <si>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</si>
  <si>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</si>
  <si>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</si>
  <si>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</si>
  <si>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</si>
  <si>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</si>
  <si>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</si>
  <si>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</si>
  <si>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</si>
  <si>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</si>
  <si>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</si>
  <si>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</si>
  <si>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</si>
  <si>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</si>
  <si>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</si>
  <si>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</si>
  <si>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</si>
  <si>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</si>
  <si>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</si>
  <si>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</si>
  <si>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</si>
  <si>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</si>
  <si>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</si>
  <si>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</si>
  <si>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</si>
  <si>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</si>
  <si>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</si>
  <si>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</si>
  <si>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</si>
  <si>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</si>
  <si>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</si>
  <si>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</si>
  <si>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</si>
  <si>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</si>
  <si>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</si>
  <si>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</si>
  <si>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</si>
  <si>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</si>
  <si>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</si>
  <si>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</si>
  <si>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</si>
  <si>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</si>
  <si>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</si>
  <si>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</si>
  <si>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</si>
  <si>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</si>
  <si>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</si>
  <si>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</si>
  <si>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</si>
  <si>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</si>
  <si>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</si>
  <si>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</si>
  <si>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</si>
  <si>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</si>
  <si>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</si>
  <si>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</si>
  <si>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</si>
  <si>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</si>
  <si>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</si>
  <si>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</si>
  <si>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</si>
  <si>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</si>
  <si>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</si>
  <si>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</si>
  <si>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</si>
  <si>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</si>
  <si>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</si>
  <si>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</si>
  <si>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</si>
  <si>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</si>
  <si>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</si>
  <si>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</si>
  <si>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</si>
  <si>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</si>
  <si>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</si>
  <si>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</si>
  <si>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</si>
  <si>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</si>
  <si>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</si>
  <si>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</si>
  <si>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</si>
  <si>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</si>
  <si>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</si>
  <si>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</si>
  <si>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</si>
  <si>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</si>
  <si>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</si>
  <si>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</si>
  <si>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</si>
  <si>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</si>
  <si>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</si>
  <si>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</si>
  <si>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</si>
  <si>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</si>
  <si>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</si>
  <si>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</si>
  <si>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</si>
  <si>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</si>
  <si>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</si>
  <si>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</si>
  <si>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</si>
  <si>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</si>
  <si>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</si>
  <si>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</si>
  <si>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</si>
  <si>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</si>
  <si>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</si>
  <si>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</si>
  <si>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</si>
  <si>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</si>
  <si>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</si>
  <si>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</si>
  <si>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</si>
  <si>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</si>
  <si>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</si>
  <si>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</si>
  <si>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</si>
  <si>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</si>
  <si>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</si>
  <si>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</si>
  <si>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</si>
  <si>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</si>
  <si>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</si>
  <si>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</si>
  <si>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</si>
  <si>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</si>
  <si>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</si>
  <si>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</si>
  <si>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</si>
  <si>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</si>
  <si>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</si>
  <si>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</si>
  <si>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</si>
  <si>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</si>
  <si>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</si>
  <si>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</si>
  <si>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</si>
  <si>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</si>
  <si>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</si>
  <si>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</si>
  <si>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</si>
  <si>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</si>
  <si>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</si>
  <si>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</si>
  <si>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</si>
  <si>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</si>
  <si>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</si>
  <si>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</si>
  <si>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</si>
  <si>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</si>
  <si>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</si>
  <si>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</si>
  <si>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</si>
  <si>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</si>
  <si>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</si>
  <si>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</si>
  <si>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</si>
  <si>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</si>
  <si>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</si>
  <si>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</si>
  <si>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</si>
  <si>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</si>
  <si>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</si>
  <si>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</si>
  <si>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</si>
  <si>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</si>
  <si>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</si>
  <si>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</si>
  <si>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</si>
  <si>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</si>
  <si>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</si>
  <si>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</si>
  <si>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</si>
  <si>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</si>
  <si>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</si>
  <si>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</si>
  <si>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</si>
  <si>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</si>
  <si>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</si>
  <si>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</si>
  <si>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</si>
  <si>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</si>
  <si>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</si>
  <si>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</si>
  <si>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</si>
  <si>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</si>
  <si>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</si>
  <si>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</si>
  <si>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</si>
  <si>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</si>
  <si>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</si>
  <si>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</si>
  <si>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</si>
  <si>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</si>
  <si>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</si>
  <si>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</si>
  <si>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</si>
  <si>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</si>
  <si>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</si>
  <si>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</si>
  <si>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</si>
  <si>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</si>
  <si>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</si>
  <si>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</si>
  <si>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</si>
  <si>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</si>
  <si>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</si>
  <si>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</si>
  <si>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</si>
  <si>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</si>
  <si>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</si>
  <si>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</si>
  <si>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</si>
  <si>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</si>
  <si>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</si>
  <si>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</si>
  <si>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</si>
  <si>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</si>
  <si>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</si>
  <si>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</si>
  <si>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</si>
  <si>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</si>
  <si>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</si>
  <si>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</si>
  <si>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</si>
  <si>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</si>
  <si>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</si>
  <si>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</si>
  <si>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</si>
  <si>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</si>
  <si>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</si>
  <si>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</si>
  <si>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</si>
  <si>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</si>
  <si>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</si>
  <si>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</si>
  <si>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</si>
  <si>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</si>
  <si>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</si>
  <si>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</si>
  <si>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</si>
  <si>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</si>
  <si>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</si>
  <si>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</si>
  <si>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</si>
  <si>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</si>
  <si>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</si>
  <si>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</si>
  <si>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</si>
  <si>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</si>
  <si>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</si>
  <si>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</si>
  <si>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</si>
  <si>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</si>
  <si>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</si>
  <si>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</si>
  <si>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</si>
  <si>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</si>
  <si>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</si>
  <si>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</si>
  <si>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</si>
  <si>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</si>
  <si>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</si>
  <si>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</si>
  <si>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</si>
  <si>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</si>
  <si>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</si>
  <si>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</si>
  <si>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</si>
  <si>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</si>
  <si>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</si>
  <si>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</si>
  <si>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</si>
  <si>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</si>
  <si>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</si>
  <si>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</si>
  <si>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</si>
  <si>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</si>
  <si>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</si>
  <si>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</si>
  <si>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</si>
  <si>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</si>
  <si>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</si>
  <si>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</si>
  <si>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</si>
  <si>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</si>
  <si>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</si>
  <si>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</si>
  <si>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</si>
  <si>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</si>
  <si>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</si>
  <si>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</si>
  <si>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</si>
  <si>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</si>
  <si>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</si>
  <si>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</si>
  <si>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</si>
  <si>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</si>
  <si>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</si>
  <si>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</si>
  <si>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</si>
  <si>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</si>
  <si>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</si>
  <si>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</si>
  <si>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</si>
  <si>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</si>
  <si>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</si>
  <si>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</si>
  <si>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</si>
  <si>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</si>
  <si>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</si>
  <si>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</si>
  <si>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</si>
  <si>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</si>
  <si>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</si>
  <si>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</si>
  <si>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</si>
  <si>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</si>
  <si>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</si>
  <si>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</si>
  <si>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</si>
  <si>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</si>
  <si>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</si>
  <si>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</si>
  <si>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</si>
  <si>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</si>
  <si>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</si>
  <si>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</si>
  <si>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</si>
  <si>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</si>
  <si>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</si>
  <si>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</si>
  <si>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</si>
  <si>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</si>
  <si>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</si>
  <si>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</si>
  <si>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</si>
  <si>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</si>
  <si>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</si>
  <si>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</si>
  <si>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</si>
  <si>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</si>
  <si>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</si>
  <si>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</si>
  <si>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</si>
  <si>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</si>
  <si>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</si>
  <si>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</si>
  <si>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</si>
  <si>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</si>
  <si>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</si>
  <si>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</si>
  <si>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</si>
  <si>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</si>
  <si>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</si>
  <si>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</si>
  <si>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</si>
  <si>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</si>
  <si>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</si>
  <si>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</si>
  <si>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</si>
  <si>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</si>
  <si>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</si>
  <si>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</si>
  <si>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</si>
  <si>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</si>
  <si>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</si>
  <si>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</si>
  <si>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</si>
  <si>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</si>
  <si>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</si>
  <si>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</si>
  <si>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</si>
  <si>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</si>
  <si>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</si>
  <si>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</si>
  <si>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</si>
  <si>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</si>
  <si>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</si>
  <si>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</si>
  <si>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</si>
  <si>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</si>
  <si>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</si>
  <si>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</si>
  <si>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</si>
  <si>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</si>
  <si>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</si>
  <si>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</si>
  <si>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</si>
  <si>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</si>
  <si>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</si>
  <si>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</si>
  <si>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</si>
  <si>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</si>
  <si>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</si>
  <si>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</si>
  <si>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</si>
  <si>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</si>
  <si>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</si>
  <si>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</si>
  <si>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</si>
  <si>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</si>
  <si>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</si>
  <si>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</si>
  <si>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</si>
  <si>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</si>
  <si>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</si>
  <si>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</si>
  <si>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</si>
  <si>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</si>
  <si>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</si>
  <si>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</si>
  <si>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</si>
  <si>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</si>
  <si>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</si>
  <si>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</si>
  <si>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</si>
  <si>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</si>
  <si>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</si>
  <si>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</si>
  <si>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</si>
  <si>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</si>
  <si>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</si>
  <si>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</si>
  <si>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</si>
  <si>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</si>
  <si>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</si>
  <si>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</si>
  <si>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</si>
  <si>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</si>
  <si>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</si>
  <si>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</si>
  <si>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</si>
  <si>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</si>
  <si>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</si>
  <si>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</si>
  <si>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</si>
  <si>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</si>
  <si>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</si>
  <si>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</si>
  <si>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</si>
  <si>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</si>
  <si>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</si>
  <si>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</si>
  <si>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</si>
  <si>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</si>
  <si>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</si>
  <si>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</si>
  <si>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</si>
  <si>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</si>
  <si>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</si>
  <si>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</si>
  <si>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</si>
  <si>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</si>
  <si>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</si>
  <si>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</si>
  <si>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</si>
  <si>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</si>
  <si>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</si>
  <si>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</si>
  <si>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</si>
  <si>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</si>
  <si>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</si>
  <si>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</si>
  <si>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</si>
  <si>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</si>
  <si>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</si>
  <si>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</si>
  <si>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</si>
  <si>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</si>
  <si>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</si>
  <si>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</si>
  <si>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</si>
  <si>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</si>
  <si>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</si>
  <si>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</si>
  <si>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</si>
  <si>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</si>
  <si>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</si>
  <si>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</si>
  <si>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</si>
  <si>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</si>
  <si>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</si>
  <si>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</si>
  <si>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</si>
  <si>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</si>
  <si>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</si>
  <si>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</si>
  <si>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</si>
  <si>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</si>
  <si>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</si>
  <si>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</si>
  <si>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</si>
  <si>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</si>
  <si>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</si>
  <si>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</si>
  <si>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</si>
  <si>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</si>
  <si>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</si>
  <si>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</si>
  <si>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</si>
  <si>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</si>
  <si>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</si>
  <si>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</si>
  <si>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</si>
  <si>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</si>
  <si>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</si>
  <si>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</si>
  <si>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</si>
  <si>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</si>
  <si>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</si>
  <si>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</si>
  <si>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</si>
  <si>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</si>
  <si>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</si>
  <si>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</si>
  <si>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</si>
  <si>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</si>
  <si>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</si>
  <si>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</si>
  <si>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</si>
  <si>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</si>
  <si>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</si>
  <si>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</si>
  <si>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</si>
  <si>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</si>
  <si>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</si>
  <si>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</si>
  <si>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</si>
  <si>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</si>
  <si>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</si>
  <si>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</si>
  <si>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</si>
  <si>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</si>
  <si>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</si>
  <si>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</si>
  <si>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</si>
  <si>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</si>
  <si>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</si>
  <si>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</si>
  <si>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</si>
  <si>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</si>
  <si>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</si>
  <si>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</si>
  <si>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</si>
  <si>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</si>
  <si>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</si>
  <si>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</si>
  <si>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</si>
  <si>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</si>
  <si>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</si>
  <si>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</si>
  <si>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</si>
  <si>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</si>
  <si>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</si>
  <si>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</si>
  <si>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</si>
  <si>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</si>
  <si>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</si>
  <si>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</si>
  <si>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</si>
  <si>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</si>
  <si>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</si>
  <si>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</si>
  <si>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</si>
  <si>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</si>
  <si>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</si>
  <si>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</si>
  <si>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</si>
  <si>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</si>
  <si>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</si>
  <si>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</si>
  <si>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</si>
  <si>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</si>
  <si>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</si>
  <si>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</si>
  <si>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</si>
  <si>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</si>
  <si>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</si>
  <si>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</si>
  <si>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</si>
  <si>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</si>
  <si>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</si>
  <si>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</si>
  <si>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</si>
  <si>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</si>
  <si>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</si>
  <si>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</si>
  <si>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</si>
  <si>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</si>
  <si>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</si>
  <si>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</si>
  <si>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</si>
  <si>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</si>
  <si>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</si>
  <si>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</si>
  <si>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</si>
  <si>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</si>
  <si>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</si>
  <si>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</si>
  <si>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</si>
  <si>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</si>
  <si>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</si>
  <si>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</si>
  <si>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</si>
  <si>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</si>
  <si>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</si>
  <si>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</si>
  <si>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</si>
  <si>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</si>
  <si>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</si>
  <si>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</si>
  <si>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</si>
  <si>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</si>
  <si>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</si>
  <si>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</si>
  <si>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</si>
  <si>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</si>
  <si>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</si>
  <si>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</si>
  <si>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</si>
  <si>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</si>
  <si>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</si>
  <si>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</si>
  <si>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</si>
  <si>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</si>
  <si>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</si>
  <si>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</si>
  <si>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</si>
  <si>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</si>
  <si>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</si>
  <si>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</si>
  <si>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</si>
  <si>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</si>
  <si>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</si>
  <si>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</si>
  <si>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</si>
  <si>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</si>
  <si>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</si>
  <si>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</si>
  <si>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</si>
  <si>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</si>
  <si>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</si>
  <si>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</si>
  <si>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</si>
  <si>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</si>
  <si>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</si>
  <si>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</si>
  <si>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</si>
  <si>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</si>
  <si>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</si>
  <si>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</si>
  <si>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</si>
  <si>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</si>
  <si>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</si>
  <si>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</si>
  <si>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</si>
  <si>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</si>
  <si>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</si>
  <si>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</si>
  <si>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</si>
  <si>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</si>
  <si>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</si>
  <si>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</si>
  <si>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</si>
  <si>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</si>
  <si>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</si>
  <si>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</si>
  <si>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</si>
  <si>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</si>
  <si>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</si>
  <si>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</si>
  <si>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</si>
  <si>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</si>
  <si>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</si>
  <si>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</si>
  <si>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</si>
  <si>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</si>
  <si>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</si>
  <si>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</si>
  <si>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</si>
  <si>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</si>
  <si>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</si>
  <si>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</si>
  <si>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</si>
  <si>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</si>
  <si>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</si>
  <si>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</si>
  <si>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</si>
  <si>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</si>
  <si>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</si>
  <si>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</si>
  <si>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</si>
  <si>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</si>
  <si>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</si>
  <si>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</si>
  <si>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</si>
  <si>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</si>
  <si>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</si>
  <si>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</si>
  <si>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</si>
  <si>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</si>
  <si>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</si>
  <si>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</si>
  <si>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</si>
  <si>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</si>
  <si>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</si>
  <si>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</si>
  <si>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</si>
  <si>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</si>
  <si>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</si>
  <si>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</si>
  <si>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</si>
  <si>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</si>
  <si>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</si>
  <si>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</si>
  <si>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</si>
  <si>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</si>
  <si>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</si>
  <si>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</si>
  <si>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</si>
  <si>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</si>
  <si>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</si>
  <si>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</si>
  <si>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</si>
  <si>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</si>
  <si>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</si>
  <si>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</si>
  <si>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</si>
  <si>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</si>
  <si>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</si>
  <si>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</si>
  <si>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</si>
  <si>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</si>
  <si>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</si>
  <si>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</si>
  <si>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</si>
  <si>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</si>
  <si>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</si>
  <si>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</si>
  <si>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</si>
  <si>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</si>
  <si>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</si>
  <si>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</si>
  <si>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</si>
  <si>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</si>
  <si>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</si>
  <si>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</si>
  <si>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</si>
  <si>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</si>
  <si>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</si>
  <si>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</si>
  <si>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</si>
  <si>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</si>
  <si>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</si>
  <si>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</si>
  <si>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</si>
  <si>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</si>
  <si>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</si>
  <si>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</si>
  <si>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</si>
  <si>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</si>
  <si>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</si>
  <si>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</si>
  <si>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</si>
  <si>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</si>
  <si>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</si>
  <si>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</si>
  <si>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</si>
  <si>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</si>
  <si>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</si>
  <si>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</si>
  <si>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</si>
  <si>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</si>
  <si>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</si>
  <si>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</si>
  <si>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</si>
  <si>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</si>
  <si>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</si>
  <si>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</si>
  <si>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</si>
  <si>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</si>
  <si>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</si>
  <si>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</si>
  <si>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</si>
  <si>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</si>
  <si>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</si>
  <si>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</si>
  <si>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</si>
  <si>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</si>
  <si>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</si>
  <si>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</si>
  <si>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</si>
  <si>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</si>
  <si>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</si>
  <si>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</si>
  <si>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</si>
  <si>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</si>
  <si>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</si>
  <si>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</si>
  <si>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</si>
  <si>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</si>
  <si>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</si>
  <si>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</si>
  <si>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</si>
  <si>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</si>
  <si>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</si>
  <si>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</si>
  <si>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</si>
  <si>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</si>
  <si>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</si>
  <si>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</si>
  <si>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</si>
  <si>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</si>
  <si>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</si>
  <si>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</si>
  <si>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</si>
  <si>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</si>
  <si>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</si>
  <si>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</si>
  <si>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</si>
  <si>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</si>
  <si>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</si>
  <si>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</si>
  <si>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</si>
  <si>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</si>
  <si>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</si>
  <si>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</si>
  <si>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</si>
  <si>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</si>
  <si>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</si>
  <si>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</si>
  <si>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</si>
  <si>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</si>
  <si>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</si>
  <si>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</si>
  <si>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</si>
  <si>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</si>
  <si>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</si>
  <si>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</si>
  <si>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</si>
  <si>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</si>
  <si>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</si>
  <si>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</si>
  <si>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</si>
  <si>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</si>
  <si>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</si>
  <si>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</si>
  <si>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</si>
  <si>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</si>
  <si>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</si>
  <si>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</si>
  <si>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</si>
  <si>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</si>
  <si>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</si>
  <si>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</si>
  <si>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</si>
  <si>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</si>
  <si>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</si>
  <si>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</si>
  <si>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</si>
  <si>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</si>
  <si>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</si>
  <si>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</si>
  <si>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</si>
  <si>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</si>
  <si>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</si>
  <si>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</si>
  <si>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</si>
  <si>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</si>
  <si>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</si>
  <si>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</si>
  <si>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</si>
  <si>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</si>
  <si>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</si>
  <si>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</si>
  <si>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</si>
  <si>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</si>
  <si>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</si>
  <si>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</si>
  <si>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</si>
  <si>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</si>
  <si>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</si>
  <si>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</si>
  <si>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</si>
  <si>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</si>
  <si>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</si>
  <si>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</si>
  <si>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</si>
  <si>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</si>
  <si>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</si>
  <si>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</si>
  <si>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</si>
  <si>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</si>
  <si>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</si>
  <si>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</si>
  <si>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</si>
  <si>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</si>
  <si>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</si>
  <si>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</si>
  <si>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</si>
  <si>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</si>
  <si>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</si>
  <si>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</si>
  <si>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</si>
  <si>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</si>
  <si>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</si>
  <si>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</si>
  <si>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</si>
  <si>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</si>
  <si>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</si>
  <si>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</si>
  <si>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</si>
  <si>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</si>
  <si>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</si>
  <si>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</si>
  <si>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</si>
  <si>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</si>
  <si>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</si>
  <si>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</si>
  <si>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</si>
  <si>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</si>
  <si>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</si>
  <si>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</si>
  <si>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</si>
  <si>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</si>
  <si>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</si>
  <si>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</si>
  <si>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</si>
  <si>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</si>
  <si>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</si>
  <si>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</si>
  <si>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</si>
  <si>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</si>
  <si>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</si>
  <si>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</si>
  <si>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</si>
  <si>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</si>
  <si>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</si>
  <si>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</si>
  <si>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</si>
  <si>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</si>
  <si>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</si>
  <si>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</si>
  <si>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</si>
  <si>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</si>
  <si>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</si>
  <si>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</si>
  <si>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</si>
  <si>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</si>
  <si>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</si>
  <si>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</si>
  <si>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</si>
  <si>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</si>
  <si>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</si>
  <si>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</si>
  <si>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</si>
  <si>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</si>
  <si>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</si>
  <si>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</si>
  <si>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</si>
  <si>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</si>
  <si>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</si>
  <si>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</si>
  <si>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</si>
  <si>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</si>
  <si>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</si>
  <si>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</si>
  <si>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</si>
  <si>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</si>
  <si>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</si>
  <si>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</si>
  <si>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</si>
  <si>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</si>
  <si>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</si>
  <si>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</si>
  <si>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</si>
  <si>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</si>
  <si>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</si>
  <si>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</si>
  <si>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</si>
  <si>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</si>
  <si>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</si>
  <si>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</si>
  <si>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</si>
  <si>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</si>
  <si>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</si>
  <si>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</si>
  <si>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</si>
  <si>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</si>
  <si>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</si>
  <si>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</si>
  <si>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</si>
  <si>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</si>
  <si>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</si>
  <si>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</si>
  <si>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</si>
  <si>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</si>
  <si>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</si>
  <si>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</si>
  <si>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</si>
  <si>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</si>
  <si>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</si>
  <si>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</si>
  <si>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</si>
  <si>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</si>
  <si>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</si>
  <si>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</si>
  <si>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</si>
  <si>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</si>
  <si>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</si>
  <si>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</si>
  <si>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</si>
  <si>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</si>
  <si>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</si>
  <si>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</si>
  <si>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</si>
  <si>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</si>
  <si>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</si>
  <si>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</si>
  <si>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</si>
  <si>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</si>
  <si>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</si>
  <si>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</si>
  <si>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</si>
  <si>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</si>
  <si>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</si>
  <si>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</si>
  <si>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</si>
  <si>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</si>
  <si>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</si>
  <si>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</si>
  <si>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</si>
  <si>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</si>
  <si>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</si>
  <si>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</si>
  <si>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</si>
  <si>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</si>
  <si>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</si>
  <si>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</si>
  <si>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</si>
  <si>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</si>
  <si>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</si>
  <si>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</si>
  <si>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</si>
  <si>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</si>
  <si>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</si>
  <si>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</si>
  <si>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</si>
  <si>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</si>
  <si>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</si>
  <si>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</si>
  <si>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</si>
  <si>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</si>
  <si>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</si>
  <si>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</si>
  <si>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</si>
  <si>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</si>
  <si>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</si>
  <si>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</si>
  <si>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</si>
  <si>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</si>
  <si>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</si>
  <si>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</si>
  <si>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</si>
  <si>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</si>
  <si>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</si>
  <si>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</si>
  <si>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</si>
  <si>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</si>
  <si>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</si>
  <si>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</si>
  <si>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</si>
  <si>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</si>
  <si>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</si>
  <si>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</si>
  <si>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</si>
  <si>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</si>
  <si>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</si>
  <si>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</si>
  <si>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</si>
  <si>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</si>
  <si>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</si>
  <si>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</si>
  <si>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</si>
  <si>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</si>
  <si>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</si>
  <si>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</si>
  <si>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</si>
  <si>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</si>
  <si>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</si>
  <si>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</si>
  <si>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</si>
  <si>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</si>
  <si>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</si>
  <si>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</si>
  <si>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</si>
  <si>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</si>
  <si>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</si>
  <si>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</si>
  <si>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</si>
  <si>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</si>
  <si>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</si>
  <si>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</si>
  <si>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</si>
  <si>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</si>
  <si>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</si>
  <si>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</si>
  <si>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</si>
  <si>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</si>
  <si>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</si>
  <si>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</si>
  <si>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</si>
  <si>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</si>
  <si>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</si>
  <si>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</si>
  <si>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</si>
  <si>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</si>
  <si>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</si>
  <si>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</si>
  <si>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</si>
  <si>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</si>
  <si>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</si>
  <si>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</si>
  <si>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</si>
  <si>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</si>
  <si>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</si>
  <si>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</si>
  <si>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</si>
  <si>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</si>
  <si>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</si>
  <si>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</si>
  <si>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</si>
  <si>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</si>
  <si>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</si>
  <si>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</si>
  <si>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</si>
  <si>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</si>
  <si>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</si>
  <si>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</si>
  <si>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</si>
  <si>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</si>
  <si>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</si>
  <si>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</si>
  <si>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</si>
  <si>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</si>
  <si>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</si>
  <si>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</si>
  <si>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</si>
  <si>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</si>
  <si>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</si>
  <si>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</si>
  <si>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</si>
  <si>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</si>
  <si>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</si>
  <si>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</si>
  <si>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</si>
  <si>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</si>
  <si>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</si>
  <si>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</si>
  <si>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</si>
  <si>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</si>
  <si>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</si>
  <si>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</si>
  <si>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</si>
  <si>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</si>
  <si>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</si>
  <si>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</si>
  <si>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</si>
  <si>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</si>
  <si>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</si>
  <si>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</si>
  <si>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</si>
  <si>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</si>
  <si>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</si>
  <si>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</si>
  <si>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</si>
  <si>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</si>
  <si>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</si>
  <si>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</si>
  <si>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</si>
  <si>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</si>
  <si>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</si>
  <si>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</si>
  <si>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</si>
  <si>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</si>
  <si>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</si>
  <si>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</si>
  <si>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</si>
  <si>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</si>
  <si>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</si>
  <si>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</si>
  <si>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</si>
  <si>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</si>
  <si>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</si>
  <si>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</si>
  <si>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</si>
  <si>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</si>
  <si>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</si>
  <si>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</si>
  <si>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</si>
  <si>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</si>
  <si>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</si>
  <si>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</si>
  <si>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</si>
  <si>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</si>
  <si>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</si>
  <si>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</si>
  <si>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</si>
  <si>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</si>
  <si>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</si>
  <si>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</si>
  <si>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</si>
  <si>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</si>
  <si>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</si>
  <si>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</si>
  <si>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</si>
  <si>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</si>
  <si>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</si>
  <si>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</si>
  <si>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</si>
  <si>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</si>
  <si>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</si>
  <si>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</si>
  <si>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</si>
  <si>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</si>
  <si>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</si>
  <si>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</si>
  <si>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</si>
  <si>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</si>
  <si>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</si>
  <si>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</si>
  <si>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</si>
  <si>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</si>
  <si>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</si>
  <si>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</si>
  <si>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</si>
  <si>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</si>
  <si>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</si>
  <si>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</si>
  <si>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</si>
  <si>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</si>
  <si>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</si>
  <si>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</si>
  <si>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</si>
  <si>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</si>
  <si>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</si>
  <si>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</si>
  <si>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</si>
  <si>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</si>
  <si>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</si>
  <si>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</si>
  <si>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</si>
  <si>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</si>
  <si>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</si>
  <si>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</si>
  <si>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</si>
  <si>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</si>
  <si>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</si>
  <si>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</si>
  <si>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</si>
  <si>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</si>
  <si>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</si>
  <si>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</si>
  <si>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</si>
  <si>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</si>
  <si>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</si>
  <si>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</si>
  <si>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</si>
  <si>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</si>
  <si>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</si>
  <si>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</si>
  <si>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</si>
  <si>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</si>
  <si>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</si>
  <si>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</si>
  <si>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</si>
  <si>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</si>
  <si>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</si>
  <si>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</si>
  <si>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</si>
  <si>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</si>
  <si>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</si>
  <si>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</si>
  <si>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</si>
  <si>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</si>
  <si>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</si>
  <si>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</si>
  <si>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</si>
  <si>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</si>
  <si>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</si>
  <si>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</si>
  <si>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</si>
  <si>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</si>
  <si>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</si>
  <si>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</si>
  <si>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</si>
  <si>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</si>
  <si>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</si>
  <si>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</si>
  <si>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</si>
  <si>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</si>
  <si>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</si>
  <si>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</si>
  <si>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</si>
  <si>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</si>
  <si>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</si>
  <si>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</si>
  <si>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</si>
  <si>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</si>
  <si>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</si>
  <si>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</si>
  <si>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</si>
  <si>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</si>
  <si>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</si>
  <si>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</si>
  <si>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</si>
  <si>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</si>
  <si>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</si>
  <si>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</si>
  <si>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</si>
  <si>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</si>
  <si>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</si>
  <si>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</si>
  <si>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</si>
  <si>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</si>
  <si>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</si>
  <si>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</si>
  <si>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</si>
  <si>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</si>
  <si>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</si>
  <si>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</si>
  <si>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</si>
  <si>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</si>
  <si>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</si>
  <si>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</si>
  <si>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</si>
  <si>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</si>
  <si>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</si>
  <si>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</si>
  <si>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</si>
  <si>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</si>
  <si>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</si>
  <si>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</si>
  <si>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</si>
  <si>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</si>
  <si>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</si>
  <si>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</si>
  <si>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</si>
  <si>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</si>
  <si>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</si>
  <si>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</si>
  <si>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</si>
  <si>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</si>
  <si>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</si>
  <si>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</si>
  <si>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</si>
  <si>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</si>
  <si>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</si>
  <si>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</si>
  <si>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</si>
  <si>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</si>
  <si>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</si>
  <si>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</si>
  <si>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</si>
  <si>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</si>
  <si>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</si>
  <si>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</si>
  <si>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</si>
  <si>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</si>
  <si>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</si>
  <si>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</si>
  <si>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</si>
  <si>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</si>
  <si>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</si>
  <si>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</si>
  <si>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</si>
  <si>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</si>
  <si>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</si>
  <si>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</si>
  <si>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</si>
  <si>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</si>
  <si>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</si>
  <si>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</si>
  <si>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</si>
  <si>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</si>
  <si>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</si>
  <si>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</si>
  <si>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</si>
  <si>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</si>
  <si>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</si>
  <si>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</si>
  <si>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</si>
  <si>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</si>
  <si>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</si>
  <si>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</si>
  <si>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</si>
  <si>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</si>
  <si>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</si>
  <si>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</si>
  <si>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</si>
  <si>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</si>
  <si>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</si>
  <si>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</si>
  <si>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</si>
  <si>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</si>
  <si>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</si>
  <si>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</si>
  <si>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</si>
  <si>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</si>
  <si>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</si>
  <si>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</si>
  <si>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</si>
  <si>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</si>
  <si>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</si>
  <si>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</si>
  <si>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</si>
  <si>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</si>
  <si>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</si>
  <si>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</si>
  <si>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</si>
  <si>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</si>
  <si>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</si>
  <si>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</si>
  <si>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</si>
  <si>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</si>
  <si>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</si>
  <si>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</si>
  <si>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</si>
  <si>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</si>
  <si>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</si>
  <si>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</si>
  <si>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</si>
  <si>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</si>
  <si>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</si>
  <si>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</si>
  <si>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</si>
  <si>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</si>
  <si>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</si>
  <si>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</si>
  <si>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</si>
  <si>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</si>
  <si>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</si>
  <si>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</si>
  <si>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</si>
  <si>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</si>
  <si>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</si>
  <si>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</si>
  <si>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</si>
  <si>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</si>
  <si>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</si>
  <si>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</si>
  <si>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</si>
  <si>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</si>
  <si>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</si>
  <si>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</si>
  <si>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</si>
  <si>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</si>
  <si>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</si>
  <si>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</si>
  <si>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</si>
  <si>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</si>
  <si>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</si>
  <si>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</si>
  <si>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</si>
  <si>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</si>
  <si>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</si>
  <si>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</si>
  <si>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</si>
  <si>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</si>
  <si>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</si>
  <si>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</si>
  <si>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</si>
  <si>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</si>
  <si>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</si>
  <si>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</si>
  <si>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</si>
  <si>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</si>
  <si>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</si>
  <si>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</si>
  <si>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</si>
  <si>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</si>
  <si>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</si>
  <si>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</si>
  <si>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</si>
  <si>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</si>
  <si>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</si>
  <si>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</si>
  <si>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</si>
  <si>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</si>
  <si>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</si>
  <si>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</si>
  <si>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</si>
  <si>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</si>
  <si>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</si>
  <si>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</si>
  <si>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</si>
  <si>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</si>
  <si>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</si>
  <si>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</si>
  <si>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</si>
  <si>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</si>
  <si>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</si>
  <si>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</si>
  <si>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</si>
  <si>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</si>
  <si>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</si>
  <si>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</si>
  <si>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</si>
  <si>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</si>
  <si>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</si>
  <si>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</si>
  <si>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</si>
  <si>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</si>
  <si>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</si>
  <si>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</si>
  <si>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</si>
  <si>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</si>
  <si>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</si>
  <si>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</si>
  <si>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</si>
  <si>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</si>
  <si>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</si>
  <si>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</si>
  <si>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</si>
  <si>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</si>
  <si>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</si>
  <si>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</si>
  <si>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</si>
  <si>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</si>
  <si>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</si>
  <si>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</si>
  <si>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</si>
  <si>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</si>
  <si>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</si>
  <si>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</si>
  <si>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</si>
  <si>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</si>
  <si>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</si>
  <si>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</si>
  <si>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</si>
  <si>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</si>
  <si>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</si>
  <si>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</si>
  <si>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</si>
  <si>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</si>
  <si>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</si>
  <si>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</si>
  <si>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</si>
  <si>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</si>
  <si>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</si>
  <si>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</si>
  <si>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</si>
  <si>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</si>
  <si>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</si>
  <si>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</si>
  <si>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</si>
  <si>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</si>
  <si>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</si>
  <si>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</si>
  <si>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</si>
  <si>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</si>
  <si>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</si>
  <si>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</si>
  <si>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</si>
  <si>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</si>
  <si>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</si>
  <si>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</si>
  <si>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</si>
  <si>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</si>
  <si>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</si>
  <si>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</si>
  <si>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</si>
  <si>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</si>
  <si>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</si>
  <si>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</si>
  <si>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</si>
  <si>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</si>
  <si>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</si>
  <si>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</si>
  <si>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</si>
  <si>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</si>
  <si>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</si>
  <si>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</si>
  <si>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</si>
  <si>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</si>
  <si>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</si>
  <si>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</si>
  <si>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</si>
  <si>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</si>
  <si>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</si>
  <si>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</si>
  <si>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</si>
  <si>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</si>
  <si>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</si>
  <si>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</si>
  <si>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</si>
  <si>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</si>
  <si>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</si>
  <si>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</si>
  <si>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</si>
  <si>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</si>
  <si>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</si>
  <si>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</si>
  <si>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</si>
  <si>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</si>
  <si>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</si>
  <si>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</si>
  <si>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</si>
  <si>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</si>
  <si>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</si>
  <si>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</si>
  <si>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</si>
  <si>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</si>
  <si>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</si>
  <si>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</si>
  <si>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</si>
  <si>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</si>
  <si>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</si>
  <si>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</si>
  <si>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</si>
  <si>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</si>
  <si>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</si>
  <si>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</si>
  <si>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</si>
  <si>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</si>
  <si>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</si>
  <si>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</si>
  <si>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</si>
  <si>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</si>
  <si>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</si>
  <si>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</si>
  <si>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</si>
  <si>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</si>
  <si>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</si>
  <si>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</si>
  <si>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</si>
  <si>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</si>
  <si>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</si>
  <si>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</si>
  <si>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</si>
  <si>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</si>
  <si>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</si>
  <si>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</si>
  <si>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</si>
  <si>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</si>
  <si>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</si>
  <si>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</si>
  <si>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</si>
  <si>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</si>
  <si>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</si>
  <si>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</si>
  <si>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</si>
  <si>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</si>
  <si>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</si>
  <si>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</si>
  <si>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</si>
  <si>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</si>
  <si>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</si>
  <si>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</si>
  <si>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</si>
  <si>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</si>
  <si>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</si>
  <si>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</si>
  <si>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</si>
  <si>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</si>
  <si>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</si>
  <si>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</si>
  <si>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</si>
  <si>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</si>
  <si>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</si>
  <si>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</si>
  <si>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</si>
  <si>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</si>
  <si>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</si>
  <si>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</si>
  <si>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</si>
  <si>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</si>
  <si>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</si>
  <si>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</si>
  <si>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</si>
  <si>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</si>
  <si>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</si>
  <si>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</si>
  <si>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</si>
  <si>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</si>
  <si>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</si>
  <si>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</si>
  <si>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</si>
  <si>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</si>
  <si>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</si>
  <si>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</si>
  <si>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</si>
  <si>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</si>
  <si>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</si>
  <si>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</si>
  <si>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</si>
  <si>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</si>
  <si>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</si>
  <si>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</si>
  <si>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</si>
  <si>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</si>
  <si>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</si>
  <si>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</si>
  <si>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</si>
  <si>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</si>
  <si>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</si>
  <si>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</si>
  <si>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</si>
  <si>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</si>
  <si>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</si>
  <si>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</si>
  <si>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</si>
  <si>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</si>
  <si>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</si>
  <si>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</si>
  <si>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</si>
  <si>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</si>
  <si>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</si>
  <si>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</si>
  <si>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</si>
  <si>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</si>
  <si>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</si>
  <si>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</si>
  <si>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</si>
  <si>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</si>
  <si>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</si>
  <si>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</si>
  <si>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</si>
  <si>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</si>
  <si>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</si>
  <si>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</si>
  <si>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</si>
  <si>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</si>
  <si>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</si>
  <si>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</si>
  <si>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</si>
  <si>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</si>
  <si>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</si>
  <si>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</si>
  <si>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</si>
  <si>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</si>
  <si>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</si>
  <si>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</si>
  <si>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</si>
  <si>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</si>
  <si>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</si>
  <si>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</si>
  <si>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</si>
  <si>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</si>
  <si>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</si>
  <si>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</si>
  <si>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</si>
  <si>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</si>
  <si>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</si>
  <si>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</si>
  <si>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</si>
  <si>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</si>
  <si>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</si>
  <si>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</si>
  <si>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</si>
  <si>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</si>
  <si>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</si>
  <si>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</si>
  <si>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</si>
  <si>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</si>
  <si>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</si>
  <si>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</si>
  <si>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</si>
  <si>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</si>
  <si>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</si>
  <si>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</si>
  <si>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</si>
  <si>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</si>
  <si>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</si>
  <si>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</si>
  <si>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</si>
  <si>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</si>
  <si>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</si>
  <si>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</si>
  <si>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</si>
  <si>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</si>
  <si>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</si>
  <si>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</si>
  <si>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</si>
  <si>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</si>
  <si>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</si>
  <si>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</si>
  <si>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</si>
  <si>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</si>
  <si>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</si>
  <si>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</si>
  <si>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</si>
  <si>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</si>
  <si>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</si>
  <si>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</si>
  <si>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</si>
  <si>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</si>
  <si>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</si>
  <si>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</si>
  <si>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</si>
  <si>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</si>
  <si>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</si>
  <si>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</si>
  <si>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</si>
  <si>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</si>
  <si>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</si>
  <si>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</si>
  <si>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</si>
  <si>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</si>
  <si>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</si>
  <si>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</si>
  <si>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</si>
  <si>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</si>
  <si>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</si>
  <si>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</si>
  <si>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</si>
  <si>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</si>
  <si>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</si>
  <si>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</si>
  <si>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</si>
  <si>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</si>
  <si>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</si>
  <si>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</si>
  <si>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</si>
  <si>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</si>
  <si>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</si>
  <si>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</si>
  <si>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</si>
  <si>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</si>
  <si>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</si>
  <si>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</si>
  <si>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</si>
  <si>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</si>
  <si>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</si>
  <si>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</si>
  <si>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</si>
  <si>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</si>
  <si>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</si>
  <si>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</si>
  <si>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</si>
  <si>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</si>
  <si>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</si>
  <si>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</si>
  <si>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</si>
  <si>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</si>
  <si>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</si>
  <si>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</si>
  <si>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</si>
  <si>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</si>
  <si>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</si>
  <si>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</si>
  <si>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</si>
  <si>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</si>
  <si>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</si>
  <si>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</si>
  <si>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</si>
  <si>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</si>
  <si>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</si>
  <si>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</si>
  <si>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</si>
  <si>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</si>
  <si>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</si>
  <si>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</si>
  <si>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</si>
  <si>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</si>
  <si>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</si>
  <si>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</si>
  <si>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</si>
  <si>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</si>
  <si>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</si>
  <si>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</si>
  <si>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</si>
  <si>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</si>
  <si>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</si>
  <si>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</si>
  <si>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</si>
  <si>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</si>
  <si>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</si>
  <si>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</si>
  <si>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</si>
  <si>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</si>
  <si>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</si>
  <si>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</si>
  <si>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</si>
  <si>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</si>
  <si>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</si>
  <si>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</si>
  <si>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</si>
  <si>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</si>
  <si>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</si>
  <si>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</si>
  <si>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</si>
  <si>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</si>
  <si>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</si>
  <si>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</si>
  <si>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</si>
  <si>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</si>
  <si>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</si>
  <si>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</si>
  <si>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</si>
  <si>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</si>
  <si>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</si>
  <si>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</si>
  <si>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</si>
  <si>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</si>
  <si>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</si>
  <si>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</si>
  <si>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</si>
  <si>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</si>
  <si>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</si>
  <si>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</si>
  <si>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</si>
  <si>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</si>
  <si>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</si>
  <si>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</si>
  <si>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</si>
  <si>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</si>
  <si>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</si>
  <si>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</si>
  <si>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</si>
  <si>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</si>
  <si>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</si>
  <si>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</si>
  <si>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</si>
  <si>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</si>
  <si>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</si>
  <si>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</si>
  <si>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</si>
  <si>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</si>
  <si>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</si>
  <si>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</si>
  <si>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</si>
  <si>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</si>
  <si>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</si>
  <si>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</si>
  <si>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</si>
  <si>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</si>
  <si>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</si>
  <si>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</si>
  <si>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</si>
  <si>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</si>
  <si>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</si>
  <si>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</si>
  <si>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</si>
  <si>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</si>
  <si>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</si>
  <si>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</si>
  <si>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</si>
  <si>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</si>
  <si>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</si>
  <si>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</si>
  <si>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</si>
  <si>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</si>
  <si>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</si>
  <si>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</si>
  <si>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</si>
  <si>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</si>
  <si>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</si>
  <si>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</si>
  <si>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</si>
  <si>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</si>
  <si>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</si>
  <si>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</si>
  <si>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</si>
  <si>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</si>
  <si>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</si>
  <si>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</si>
  <si>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</si>
  <si>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</si>
  <si>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</si>
  <si>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</si>
  <si>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</si>
  <si>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</si>
  <si>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</si>
  <si>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</si>
  <si>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</si>
  <si>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</si>
  <si>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</si>
  <si>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</si>
  <si>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</si>
  <si>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</si>
  <si>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</si>
  <si>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</si>
  <si>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</si>
  <si>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</si>
  <si>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</si>
  <si>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</si>
  <si>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</si>
  <si>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</si>
  <si>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</si>
  <si>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</si>
  <si>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</si>
  <si>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</si>
  <si>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</si>
  <si>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</si>
  <si>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</si>
  <si>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</si>
  <si>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</si>
  <si>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</si>
  <si>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</si>
  <si>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</si>
  <si>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</si>
  <si>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</si>
  <si>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</si>
  <si>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</si>
  <si>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</si>
  <si>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</si>
  <si>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</si>
  <si>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</si>
  <si>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</si>
  <si>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</si>
  <si>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</si>
  <si>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</si>
  <si>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</si>
  <si>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</si>
  <si>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</si>
  <si>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</si>
  <si>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</si>
  <si>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</si>
  <si>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</si>
  <si>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</si>
  <si>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</si>
  <si>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</si>
  <si>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</si>
  <si>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</si>
  <si>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</si>
  <si>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</si>
  <si>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</si>
  <si>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</si>
  <si>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</si>
  <si>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</si>
  <si>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</si>
  <si>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</si>
  <si>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</si>
  <si>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</si>
  <si>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</si>
  <si>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</si>
  <si>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</si>
  <si>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</si>
  <si>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</si>
  <si>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</si>
  <si>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</si>
  <si>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</si>
  <si>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</si>
  <si>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</si>
  <si>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</si>
  <si>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</si>
  <si>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</si>
  <si>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</si>
  <si>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</si>
  <si>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</si>
  <si>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</si>
  <si>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</si>
  <si>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</si>
  <si>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</si>
  <si>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</si>
  <si>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</si>
  <si>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</si>
  <si>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</si>
  <si>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</si>
  <si>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</si>
  <si>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</si>
  <si>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</si>
  <si>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</si>
  <si>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</si>
  <si>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</si>
  <si>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</si>
  <si>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</si>
  <si>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</si>
  <si>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</si>
  <si>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</si>
  <si>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</si>
  <si>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</si>
  <si>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</si>
  <si>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</si>
  <si>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</si>
  <si>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</si>
  <si>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</si>
  <si>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</si>
  <si>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</si>
  <si>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</si>
  <si>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</si>
  <si>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</si>
  <si>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</si>
  <si>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</si>
  <si>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</si>
  <si>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</si>
  <si>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</si>
  <si>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</si>
  <si>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</si>
  <si>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</si>
  <si>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</si>
  <si>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</si>
  <si>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</si>
  <si>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</si>
  <si>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</si>
  <si>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</si>
  <si>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</si>
  <si>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</si>
  <si>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</si>
  <si>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</si>
  <si>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</si>
  <si>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</si>
  <si>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</si>
  <si>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</si>
  <si>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</si>
  <si>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</si>
  <si>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</si>
  <si>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</si>
  <si>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</si>
  <si>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</si>
  <si>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</si>
  <si>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</si>
  <si>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</si>
  <si>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</si>
  <si>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</si>
  <si>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</si>
  <si>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</si>
  <si>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</si>
  <si>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</si>
  <si>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</si>
  <si>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</si>
  <si>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</si>
  <si>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</si>
  <si>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</si>
  <si>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</si>
  <si>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</si>
  <si>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</si>
  <si>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</si>
  <si>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</si>
  <si>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</si>
  <si>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</si>
  <si>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</si>
  <si>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</si>
  <si>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</si>
  <si>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</si>
  <si>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</si>
  <si>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</si>
  <si>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</si>
  <si>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</si>
  <si>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</si>
  <si>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</si>
  <si>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</si>
  <si>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</si>
  <si>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</si>
  <si>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</si>
  <si>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</si>
  <si>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</si>
  <si>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</si>
  <si>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</si>
  <si>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</si>
  <si>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</si>
  <si>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</si>
  <si>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</si>
  <si>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</si>
  <si>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</si>
  <si>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</si>
  <si>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</si>
  <si>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</si>
  <si>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</si>
  <si>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</si>
  <si>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</si>
  <si>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</si>
  <si>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</si>
  <si>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</si>
  <si>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</si>
  <si>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</si>
  <si>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</si>
  <si>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</si>
  <si>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</si>
  <si>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</si>
  <si>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</si>
  <si>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</si>
  <si>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</si>
  <si>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</si>
  <si>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</si>
  <si>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</si>
  <si>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</si>
  <si>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</si>
  <si>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</si>
  <si>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</si>
  <si>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</si>
  <si>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</si>
  <si>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</si>
  <si>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</si>
  <si>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</si>
  <si>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</si>
  <si>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</si>
  <si>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</si>
  <si>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</si>
  <si>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</si>
  <si>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</si>
  <si>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</si>
  <si>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</si>
  <si>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</si>
  <si>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</si>
  <si>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</si>
  <si>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</si>
  <si>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</si>
  <si>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</si>
  <si>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</si>
  <si>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</si>
  <si>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</si>
  <si>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</si>
  <si>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</si>
  <si>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</si>
  <si>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</si>
  <si>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</si>
  <si>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</si>
  <si>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</si>
  <si>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</si>
  <si>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</si>
  <si>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</si>
  <si>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</si>
  <si>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</si>
  <si>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</si>
  <si>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</si>
  <si>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</si>
  <si>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</si>
  <si>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</si>
  <si>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</si>
  <si>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</si>
  <si>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</si>
  <si>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</si>
  <si>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</si>
  <si>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</si>
  <si>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</si>
  <si>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</si>
  <si>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</si>
  <si>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</si>
  <si>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</si>
  <si>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</si>
  <si>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</si>
  <si>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</si>
  <si>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</si>
  <si>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</si>
  <si>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</si>
  <si>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</si>
  <si>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</si>
  <si>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</si>
  <si>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</si>
  <si>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</si>
  <si>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</si>
  <si>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</si>
  <si>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</si>
  <si>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</si>
  <si>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</si>
  <si>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</si>
  <si>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</si>
  <si>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</si>
  <si>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</si>
  <si>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</si>
  <si>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</si>
  <si>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</si>
  <si>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</si>
  <si>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</si>
  <si>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</si>
  <si>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</si>
  <si>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</si>
  <si>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</si>
  <si>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</si>
  <si>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</si>
  <si>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</si>
  <si>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</si>
  <si>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</si>
  <si>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</si>
  <si>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</si>
  <si>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</si>
  <si>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</si>
  <si>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</si>
  <si>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</si>
  <si>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</si>
  <si>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</si>
  <si>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</si>
  <si>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</si>
  <si>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</si>
  <si>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</si>
  <si>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</si>
  <si>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</si>
  <si>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</si>
  <si>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</si>
  <si>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</si>
  <si>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</si>
  <si>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</si>
  <si>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</si>
  <si>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</si>
  <si>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</si>
  <si>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</si>
  <si>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</si>
  <si>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</si>
  <si>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</si>
  <si>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</si>
  <si>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</si>
  <si>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</si>
  <si>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</si>
  <si>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</si>
  <si>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</si>
  <si>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</si>
  <si>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</si>
  <si>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</si>
  <si>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</si>
  <si>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</si>
  <si>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</si>
  <si>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</si>
  <si>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</si>
  <si>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</si>
  <si>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</si>
  <si>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</si>
  <si>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</si>
  <si>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</si>
  <si>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</si>
  <si>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</si>
  <si>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</si>
  <si>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</si>
  <si>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</si>
  <si>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</si>
  <si>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</si>
  <si>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</si>
  <si>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</si>
  <si>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</si>
  <si>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</si>
  <si>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</si>
  <si>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</si>
  <si>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</si>
  <si>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</si>
  <si>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</si>
  <si>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</si>
  <si>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</si>
  <si>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</si>
  <si>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</si>
  <si>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</si>
  <si>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</si>
  <si>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</si>
  <si>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</si>
  <si>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</si>
  <si>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</si>
  <si>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</si>
  <si>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</si>
  <si>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</si>
  <si>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</si>
  <si>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</si>
  <si>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</si>
  <si>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</si>
  <si>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</si>
  <si>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</si>
  <si>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</si>
  <si>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</si>
  <si>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</si>
  <si>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</si>
  <si>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</si>
  <si>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</si>
  <si>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</si>
  <si>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</si>
  <si>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</si>
  <si>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</si>
  <si>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</si>
  <si>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</si>
  <si>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</si>
  <si>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</si>
  <si>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</si>
  <si>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</si>
  <si>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</si>
  <si>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</si>
  <si>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</si>
  <si>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</si>
  <si>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</si>
  <si>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</si>
  <si>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</si>
  <si>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</si>
  <si>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</si>
  <si>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</si>
  <si>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</si>
  <si>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</si>
  <si>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</si>
  <si>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</si>
  <si>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</si>
  <si>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</si>
  <si>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</si>
  <si>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</si>
  <si>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</si>
  <si>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</si>
  <si>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</si>
  <si>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</si>
  <si>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</si>
  <si>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</si>
  <si>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</si>
  <si>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</si>
  <si>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</si>
  <si>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</si>
  <si>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</si>
  <si>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</si>
  <si>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</si>
  <si>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</si>
  <si>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</si>
  <si>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</si>
  <si>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</si>
  <si>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</si>
  <si>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</si>
  <si>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</si>
  <si>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</si>
  <si>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</si>
  <si>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</si>
  <si>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</si>
  <si>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</si>
  <si>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</si>
  <si>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</si>
  <si>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</si>
  <si>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</si>
  <si>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</si>
  <si>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</si>
  <si>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</si>
  <si>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</si>
  <si>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</si>
  <si>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</si>
  <si>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</si>
  <si>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</si>
  <si>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</si>
  <si>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</si>
  <si>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</si>
  <si>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</si>
  <si>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</si>
  <si>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</si>
  <si>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</si>
  <si>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</si>
  <si>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</si>
  <si>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</si>
  <si>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</si>
  <si>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</si>
  <si>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</si>
  <si>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</si>
  <si>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</si>
  <si>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</si>
  <si>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</si>
  <si>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</si>
  <si>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</si>
  <si>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</si>
  <si>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</si>
  <si>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</si>
  <si>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</si>
  <si>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</si>
  <si>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</si>
  <si>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</si>
  <si>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</si>
  <si>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</si>
  <si>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</si>
  <si>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</si>
  <si>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</si>
  <si>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</si>
  <si>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</si>
  <si>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</si>
  <si>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</si>
  <si>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</si>
  <si>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</si>
  <si>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</si>
  <si>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</si>
  <si>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</si>
  <si>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</si>
  <si>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</si>
  <si>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</si>
  <si>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</si>
  <si>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</si>
  <si>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</si>
  <si>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</si>
  <si>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</si>
  <si>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</si>
  <si>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</si>
  <si>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</si>
  <si>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</si>
  <si>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</si>
  <si>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</si>
  <si>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</si>
  <si>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</si>
  <si>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</si>
  <si>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</si>
  <si>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</si>
  <si>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</si>
  <si>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</si>
  <si>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</si>
  <si>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</si>
  <si>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</si>
  <si>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</si>
  <si>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</si>
  <si>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</si>
  <si>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</si>
  <si>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</si>
  <si>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</si>
  <si>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</si>
  <si>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</si>
  <si>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</si>
  <si>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</si>
  <si>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</si>
  <si>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</si>
  <si>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</si>
  <si>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</si>
  <si>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</si>
  <si>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</si>
  <si>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</si>
  <si>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</si>
  <si>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</si>
  <si>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</si>
  <si>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</si>
  <si>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</si>
  <si>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</si>
  <si>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</si>
  <si>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</si>
  <si>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</si>
  <si>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</si>
  <si>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</si>
  <si>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</si>
  <si>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</si>
  <si>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</si>
  <si>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</si>
  <si>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</si>
  <si>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</si>
  <si>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</si>
  <si>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</si>
  <si>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</si>
  <si>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</si>
  <si>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</si>
  <si>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</si>
  <si>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</si>
  <si>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</si>
  <si>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</si>
  <si>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</si>
  <si>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</si>
  <si>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</si>
  <si>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</si>
  <si>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</si>
  <si>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</si>
  <si>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</si>
  <si>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</si>
  <si>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</si>
  <si>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</si>
  <si>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</si>
  <si>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</si>
  <si>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</si>
  <si>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</si>
  <si>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</si>
  <si>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</si>
  <si>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</si>
  <si>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</si>
  <si>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</si>
  <si>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</si>
  <si>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</si>
  <si>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</si>
  <si>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</si>
  <si>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</si>
  <si>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</si>
  <si>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</si>
  <si>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</si>
  <si>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</si>
  <si>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</si>
  <si>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</si>
  <si>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</si>
  <si>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</si>
  <si>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</si>
  <si>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</si>
  <si>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</si>
  <si>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</si>
  <si>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</si>
  <si>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</si>
  <si>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</si>
  <si>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</si>
  <si>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</si>
  <si>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</si>
  <si>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</si>
  <si>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</si>
  <si>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</si>
  <si>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</si>
  <si>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</si>
  <si>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</si>
  <si>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</si>
  <si>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</si>
  <si>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</si>
  <si>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</si>
  <si>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</si>
  <si>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</si>
  <si>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</si>
  <si>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</si>
  <si>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</si>
  <si>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</si>
  <si>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</si>
  <si>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</si>
  <si>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</si>
  <si>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</si>
  <si>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</si>
  <si>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</si>
  <si>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</si>
  <si>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</si>
  <si>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</si>
  <si>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</si>
  <si>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</si>
  <si>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</si>
  <si>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</si>
  <si>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</si>
  <si>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</si>
  <si>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</si>
  <si>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</si>
  <si>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</si>
  <si>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</si>
  <si>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</si>
  <si>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</si>
  <si>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</si>
  <si>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</si>
  <si>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</si>
  <si>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</si>
  <si>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</si>
  <si>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</si>
  <si>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</si>
  <si>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</si>
  <si>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</si>
  <si>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</si>
  <si>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</si>
  <si>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</si>
  <si>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</si>
  <si>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</si>
  <si>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</si>
  <si>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</si>
  <si>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</si>
  <si>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</si>
  <si>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</si>
  <si>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</si>
  <si>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</si>
  <si>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</si>
  <si>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</si>
  <si>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</si>
  <si>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</si>
  <si>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</si>
  <si>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</si>
  <si>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</si>
  <si>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</si>
  <si>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</si>
  <si>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</si>
  <si>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</si>
  <si>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</si>
  <si>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</si>
  <si>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</si>
  <si>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</si>
  <si>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</si>
  <si>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</si>
  <si>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</si>
  <si>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</si>
  <si>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</si>
  <si>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</si>
  <si>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</si>
  <si>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</si>
  <si>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</si>
  <si>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</si>
  <si>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</si>
  <si>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</si>
  <si>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</si>
  <si>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</si>
  <si>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</si>
  <si>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</si>
  <si>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</si>
  <si>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</si>
  <si>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</si>
  <si>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</si>
  <si>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</si>
  <si>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</si>
  <si>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</si>
  <si>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</si>
  <si>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</si>
  <si>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</si>
  <si>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</si>
  <si>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</si>
  <si>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</si>
  <si>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</si>
  <si>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</si>
  <si>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</si>
  <si>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</si>
  <si>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</si>
  <si>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</si>
  <si>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</si>
  <si>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</si>
  <si>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</si>
  <si>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</si>
  <si>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</si>
  <si>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</si>
  <si>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</si>
  <si>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</si>
  <si>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</si>
  <si>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</si>
  <si>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</si>
  <si>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</si>
  <si>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</si>
  <si>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</si>
  <si>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</si>
  <si>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</si>
  <si>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</si>
  <si>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</si>
  <si>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</si>
  <si>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</si>
  <si>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</si>
  <si>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</si>
  <si>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</si>
  <si>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</si>
  <si>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</si>
  <si>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</si>
  <si>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</si>
  <si>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</si>
  <si>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</si>
  <si>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</si>
  <si>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</si>
  <si>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</si>
  <si>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</si>
  <si>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</si>
  <si>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</si>
  <si>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</si>
  <si>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</si>
  <si>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</si>
  <si>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</si>
  <si>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</si>
  <si>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</si>
  <si>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</si>
  <si>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</si>
  <si>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</si>
  <si>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</si>
  <si>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</si>
  <si>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</si>
  <si>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</si>
  <si>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</si>
  <si>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</si>
  <si>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</si>
  <si>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</si>
  <si>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</si>
  <si>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</si>
  <si>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</si>
  <si>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</si>
  <si>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</si>
  <si>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</si>
  <si>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</si>
  <si>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</si>
  <si>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</si>
  <si>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</si>
  <si>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</si>
  <si>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</si>
  <si>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</si>
  <si>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</si>
  <si>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</si>
  <si>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</si>
  <si>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</si>
  <si>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</si>
  <si>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</si>
  <si>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</si>
  <si>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</si>
  <si>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</si>
  <si>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</si>
  <si>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</si>
  <si>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</si>
  <si>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</si>
  <si>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</si>
  <si>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</si>
  <si>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</si>
  <si>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</si>
  <si>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</si>
  <si>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</si>
  <si>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</si>
  <si>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</si>
  <si>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</si>
  <si>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</si>
  <si>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</si>
  <si>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</si>
  <si>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</si>
  <si>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</si>
  <si>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</si>
  <si>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</si>
  <si>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</si>
  <si>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</si>
  <si>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</si>
  <si>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</si>
  <si>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</si>
  <si>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</si>
  <si>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</si>
  <si>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</si>
  <si>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</si>
  <si>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</si>
  <si>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</si>
  <si>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</si>
  <si>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</si>
  <si>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</si>
  <si>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</si>
  <si>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</si>
  <si>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</si>
  <si>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</si>
  <si>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</si>
  <si>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</si>
  <si>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</si>
  <si>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</si>
  <si>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</si>
  <si>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</si>
  <si>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</si>
  <si>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</si>
  <si>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</si>
  <si>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</si>
  <si>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</si>
  <si>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</si>
  <si>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</si>
  <si>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</si>
  <si>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</si>
  <si>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</si>
  <si>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</si>
  <si>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</si>
  <si>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</si>
  <si>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</si>
  <si>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</si>
  <si>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</si>
  <si>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</si>
  <si>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</si>
  <si>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</si>
  <si>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</si>
  <si>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</si>
  <si>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</si>
  <si>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</si>
  <si>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</si>
  <si>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</si>
  <si>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</si>
  <si>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</si>
  <si>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</si>
  <si>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</si>
  <si>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</si>
  <si>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</si>
  <si>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</si>
  <si>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</si>
  <si>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</si>
  <si>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</si>
  <si>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</si>
  <si>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</si>
  <si>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</si>
  <si>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</si>
  <si>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</si>
  <si>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</si>
  <si>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</si>
  <si>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</si>
  <si>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</si>
  <si>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</si>
  <si>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</si>
  <si>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</si>
  <si>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</si>
  <si>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</si>
  <si>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</si>
  <si>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</si>
  <si>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</si>
  <si>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</si>
  <si>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</si>
  <si>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</si>
  <si>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</si>
  <si>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</si>
  <si>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</si>
  <si>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</si>
  <si>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</si>
  <si>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</si>
  <si>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</si>
  <si>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</si>
  <si>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</si>
  <si>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</si>
  <si>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</si>
  <si>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</si>
  <si>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</si>
  <si>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</si>
  <si>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</si>
  <si>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</si>
  <si>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</si>
  <si>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</si>
  <si>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</si>
  <si>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</si>
  <si>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</si>
  <si>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</si>
  <si>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</si>
  <si>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</si>
  <si>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</si>
  <si>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</si>
  <si>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</si>
  <si>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</si>
  <si>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</si>
  <si>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</si>
  <si>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</si>
  <si>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</si>
  <si>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</si>
  <si>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</si>
  <si>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</si>
  <si>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</si>
  <si>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</si>
  <si>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</si>
  <si>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</si>
  <si>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</si>
  <si>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</si>
  <si>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</si>
  <si>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</si>
  <si>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</si>
  <si>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</si>
  <si>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</si>
  <si>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</si>
  <si>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</si>
  <si>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</si>
  <si>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</si>
  <si>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</si>
  <si>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</si>
  <si>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</si>
  <si>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</si>
  <si>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</si>
  <si>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</si>
  <si>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</si>
  <si>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</si>
  <si>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</si>
  <si>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</si>
  <si>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</si>
  <si>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</si>
  <si>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</si>
  <si>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</si>
  <si>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</si>
  <si>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</si>
  <si>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</si>
  <si>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</si>
  <si>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</si>
  <si>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</si>
  <si>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</si>
  <si>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</si>
  <si>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</si>
  <si>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</si>
  <si>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</si>
  <si>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</si>
  <si>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</si>
  <si>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</si>
  <si>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</si>
  <si>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</si>
  <si>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</si>
  <si>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</si>
  <si>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</si>
  <si>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</si>
  <si>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</si>
  <si>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</si>
  <si>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</si>
  <si>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</si>
  <si>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</si>
  <si>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</si>
  <si>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</si>
  <si>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</si>
  <si>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</si>
  <si>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</si>
  <si>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</si>
  <si>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</si>
  <si>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</si>
  <si>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</si>
  <si>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</si>
  <si>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</si>
  <si>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</si>
  <si>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</si>
  <si>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</si>
  <si>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</si>
  <si>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</si>
  <si>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</si>
  <si>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</si>
  <si>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</si>
  <si>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</si>
  <si>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</si>
  <si>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</si>
  <si>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</si>
  <si>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</si>
  <si>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</si>
  <si>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</si>
  <si>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</si>
  <si>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</si>
  <si>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</si>
  <si>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</si>
  <si>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</si>
  <si>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</si>
  <si>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</si>
  <si>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</si>
  <si>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</si>
  <si>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</si>
  <si>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</si>
  <si>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</si>
  <si>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</si>
  <si>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</si>
  <si>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</si>
  <si>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</si>
  <si>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</si>
  <si>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</si>
  <si>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</si>
  <si>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</si>
  <si>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</si>
  <si>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</si>
  <si>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</si>
  <si>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</si>
  <si>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</si>
  <si>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</si>
  <si>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</si>
  <si>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</si>
  <si>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</si>
  <si>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</si>
  <si>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</si>
  <si>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</si>
  <si>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</si>
  <si>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</si>
  <si>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</si>
  <si>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</si>
  <si>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</si>
  <si>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</si>
  <si>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</si>
  <si>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</si>
  <si>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</si>
  <si>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</si>
  <si>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</si>
  <si>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</si>
  <si>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</si>
  <si>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</si>
  <si>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</si>
  <si>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</si>
  <si>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</si>
  <si>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</si>
  <si>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</si>
  <si>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</si>
  <si>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</si>
  <si>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</si>
  <si>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</si>
  <si>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</si>
  <si>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</si>
  <si>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</si>
  <si>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</si>
  <si>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</si>
  <si>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</si>
  <si>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</si>
  <si>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</si>
  <si>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</si>
  <si>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</si>
  <si>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</si>
  <si>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</si>
  <si>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</si>
  <si>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</si>
  <si>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</si>
  <si>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</si>
  <si>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</si>
  <si>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</si>
  <si>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</si>
  <si>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</si>
  <si>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</si>
  <si>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</si>
  <si>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</si>
  <si>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</si>
  <si>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</si>
  <si>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</si>
  <si>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</si>
  <si>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</si>
  <si>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</si>
  <si>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</si>
  <si>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</si>
  <si>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</si>
  <si>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</si>
  <si>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</si>
  <si>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</si>
  <si>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</si>
  <si>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</si>
  <si>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</si>
  <si>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</si>
  <si>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</si>
  <si>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</si>
  <si>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</si>
  <si>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</si>
  <si>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</si>
  <si>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</si>
  <si>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</si>
  <si>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</si>
  <si>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</si>
  <si>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</si>
  <si>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</si>
  <si>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</si>
  <si>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</si>
  <si>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</si>
  <si>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</si>
  <si>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</si>
  <si>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</si>
  <si>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</si>
  <si>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</si>
  <si>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</si>
  <si>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</si>
  <si>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</si>
  <si>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</si>
  <si>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</si>
  <si>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</si>
  <si>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</si>
  <si>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</si>
  <si>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</si>
  <si>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</si>
  <si>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</si>
  <si>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</si>
  <si>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</si>
  <si>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</si>
  <si>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</si>
  <si>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</si>
  <si>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</si>
  <si>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</si>
  <si>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</si>
  <si>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</si>
  <si>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</si>
  <si>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</si>
  <si>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</si>
  <si>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</si>
  <si>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</si>
  <si>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</si>
  <si>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</si>
  <si>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</si>
  <si>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</si>
  <si>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</si>
  <si>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</si>
  <si>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</si>
  <si>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</si>
  <si>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</si>
  <si>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</si>
  <si>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</si>
  <si>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</si>
  <si>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</si>
  <si>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</si>
  <si>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</si>
  <si>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</si>
  <si>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</si>
  <si>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</si>
  <si>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</si>
  <si>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</si>
  <si>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</si>
  <si>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</si>
  <si>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</si>
  <si>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</si>
  <si>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</si>
  <si>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</si>
  <si>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</si>
  <si>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</si>
  <si>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</si>
  <si>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</si>
  <si>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</si>
  <si>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</si>
  <si>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</si>
  <si>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</si>
  <si>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</si>
  <si>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</si>
  <si>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</si>
  <si>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</si>
  <si>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</si>
  <si>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</si>
  <si>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</si>
  <si>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</si>
  <si>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</si>
  <si>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</si>
  <si>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</si>
  <si>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</si>
  <si>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</si>
  <si>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</si>
  <si>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</si>
  <si>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</si>
  <si>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</si>
  <si>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</si>
  <si>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</si>
  <si>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</si>
  <si>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</si>
  <si>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</si>
  <si>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</si>
  <si>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</si>
  <si>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</si>
  <si>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</si>
  <si>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</si>
  <si>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</si>
  <si>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</si>
  <si>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</si>
  <si>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</si>
  <si>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</si>
  <si>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</si>
  <si>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</si>
  <si>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</si>
  <si>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</si>
  <si>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</si>
  <si>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</si>
  <si>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</si>
  <si>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</si>
  <si>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</si>
  <si>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</si>
  <si>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</si>
  <si>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</si>
  <si>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</si>
  <si>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</si>
  <si>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</si>
  <si>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</si>
  <si>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</si>
  <si>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</si>
  <si>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</si>
  <si>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</si>
  <si>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</si>
  <si>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</si>
  <si>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</si>
  <si>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</si>
  <si>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</si>
  <si>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</si>
  <si>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</si>
  <si>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</si>
  <si>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</si>
  <si>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</si>
  <si>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</si>
  <si>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</si>
  <si>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</si>
  <si>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</si>
  <si>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</si>
  <si>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</si>
  <si>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</si>
  <si>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</si>
  <si>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</si>
  <si>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</si>
  <si>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</si>
  <si>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</si>
  <si>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</si>
  <si>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</si>
  <si>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</si>
  <si>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</si>
  <si>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</si>
  <si>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</si>
  <si>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</si>
  <si>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</si>
  <si>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</si>
  <si>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</si>
  <si>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</si>
  <si>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</si>
  <si>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</si>
  <si>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</si>
  <si>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</si>
  <si>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</si>
  <si>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</si>
  <si>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</si>
  <si>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</si>
  <si>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</si>
  <si>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</si>
  <si>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</si>
  <si>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</si>
  <si>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</si>
  <si>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</si>
  <si>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</si>
  <si>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</si>
  <si>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</si>
  <si>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</si>
  <si>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</si>
  <si>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</si>
  <si>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</si>
  <si>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</si>
  <si>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</si>
  <si>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</si>
  <si>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</si>
  <si>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</si>
  <si>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</si>
  <si>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</si>
  <si>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</si>
  <si>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</si>
  <si>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</si>
  <si>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</si>
  <si>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</si>
  <si>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</si>
  <si>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</si>
  <si>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</si>
  <si>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</si>
  <si>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</si>
  <si>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</si>
  <si>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</si>
  <si>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</si>
  <si>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</si>
  <si>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</si>
  <si>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</si>
  <si>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</si>
  <si>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</si>
  <si>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</si>
  <si>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</si>
  <si>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</si>
  <si>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</si>
  <si>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</si>
  <si>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</si>
  <si>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</si>
  <si>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</si>
  <si>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</si>
  <si>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</si>
  <si>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</si>
  <si>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</si>
  <si>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</si>
  <si>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</si>
  <si>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</si>
  <si>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</si>
  <si>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</si>
  <si>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</si>
  <si>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</si>
  <si>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</si>
  <si>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</si>
  <si>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</si>
  <si>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</si>
  <si>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</si>
  <si>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</si>
  <si>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</si>
  <si>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</si>
  <si>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</si>
  <si>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</si>
  <si>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</si>
  <si>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</si>
  <si>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</si>
  <si>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</si>
  <si>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</si>
  <si>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</si>
  <si>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</si>
  <si>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</si>
  <si>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</si>
  <si>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</si>
  <si>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</si>
  <si>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</si>
  <si>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</si>
  <si>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</si>
  <si>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</si>
  <si>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</si>
  <si>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</si>
  <si>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</si>
  <si>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</si>
  <si>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</si>
  <si>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</si>
  <si>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</si>
  <si>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</si>
  <si>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</si>
  <si>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</si>
  <si>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</si>
  <si>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</si>
  <si>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</si>
  <si>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</si>
  <si>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</si>
  <si>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</si>
  <si>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</si>
  <si>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</si>
  <si>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</si>
  <si>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</si>
  <si>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</si>
  <si>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</si>
  <si>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</si>
  <si>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</si>
  <si>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</si>
  <si>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</si>
  <si>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</si>
  <si>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</si>
  <si>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</si>
  <si>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</si>
  <si>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</si>
  <si>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</si>
  <si>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</si>
  <si>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</si>
  <si>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</si>
  <si>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</si>
  <si>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</si>
  <si>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</si>
  <si>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</si>
  <si>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</si>
  <si>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</si>
  <si>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</si>
  <si>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</si>
  <si>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</si>
  <si>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</si>
  <si>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</si>
  <si>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</si>
  <si>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</si>
  <si>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</si>
  <si>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</si>
  <si>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</si>
  <si>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</si>
  <si>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</si>
  <si>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</si>
  <si>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</si>
  <si>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</si>
  <si>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</si>
  <si>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</si>
  <si>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</si>
  <si>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</si>
  <si>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</si>
  <si>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</si>
  <si>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</si>
  <si>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</si>
  <si>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</si>
  <si>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</si>
  <si>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</si>
  <si>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</si>
  <si>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</si>
  <si>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</si>
  <si>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</si>
  <si>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</si>
  <si>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</si>
  <si>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</si>
  <si>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</si>
  <si>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</si>
  <si>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</si>
  <si>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</si>
  <si>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</si>
  <si>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</si>
  <si>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</si>
  <si>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</si>
  <si>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</si>
  <si>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</si>
  <si>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</si>
  <si>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</si>
  <si>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</si>
  <si>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</si>
  <si>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</si>
  <si>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</si>
  <si>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</si>
  <si>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</si>
  <si>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</si>
  <si>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</si>
  <si>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</si>
  <si>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</si>
  <si>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</si>
  <si>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</si>
  <si>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</si>
  <si>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</si>
  <si>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</si>
  <si>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</si>
  <si>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</si>
  <si>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</si>
  <si>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</si>
  <si>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</si>
  <si>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</si>
  <si>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</si>
  <si>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</si>
  <si>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</si>
  <si>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</si>
  <si>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</si>
  <si>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</si>
  <si>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</si>
  <si>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</si>
  <si>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</si>
  <si>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</si>
  <si>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</si>
  <si>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</si>
  <si>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</si>
  <si>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</si>
  <si>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</si>
  <si>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</si>
  <si>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</si>
  <si>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</si>
  <si>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</si>
  <si>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</si>
  <si>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</si>
  <si>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</si>
  <si>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</si>
  <si>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</si>
  <si>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</si>
  <si>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</si>
  <si>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</si>
  <si>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</si>
  <si>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</si>
  <si>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</si>
  <si>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</si>
  <si>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</si>
  <si>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</si>
  <si>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</si>
  <si>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</si>
  <si>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</si>
  <si>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</si>
  <si>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</si>
  <si>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</si>
  <si>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</si>
  <si>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</si>
  <si>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</si>
  <si>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</si>
  <si>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</si>
  <si>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</si>
  <si>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</si>
  <si>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</si>
  <si>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</si>
  <si>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</si>
  <si>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</si>
  <si>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</si>
  <si>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</si>
  <si>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</si>
  <si>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</si>
  <si>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</si>
  <si>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</si>
  <si>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</si>
  <si>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</si>
  <si>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</si>
  <si>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</si>
  <si>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</si>
  <si>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</si>
  <si>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</si>
  <si>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</si>
  <si>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</si>
  <si>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</si>
  <si>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</si>
  <si>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</si>
  <si>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</si>
  <si>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</si>
  <si>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</si>
  <si>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</si>
  <si>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</si>
  <si>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</si>
  <si>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</si>
  <si>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</si>
  <si>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</si>
  <si>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</si>
  <si>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</si>
  <si>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</si>
  <si>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</si>
  <si>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</si>
  <si>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</si>
  <si>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</si>
  <si>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</si>
  <si>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</si>
  <si>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</si>
  <si>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</si>
  <si>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</si>
  <si>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</si>
  <si>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</si>
  <si>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</si>
  <si>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</si>
  <si>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</si>
  <si>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</si>
  <si>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</si>
  <si>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</si>
  <si>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</si>
  <si>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</si>
  <si>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</si>
  <si>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</si>
  <si>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</si>
  <si>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</si>
  <si>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</si>
  <si>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</si>
  <si>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</si>
  <si>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</si>
  <si>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</si>
  <si>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</si>
  <si>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</si>
  <si>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</si>
  <si>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</si>
  <si>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</si>
  <si>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</si>
  <si>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</si>
  <si>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</si>
  <si>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</si>
  <si>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</si>
  <si>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</si>
  <si>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</si>
  <si>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</si>
  <si>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</si>
  <si>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</si>
  <si>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</si>
  <si>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</si>
  <si>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</si>
  <si>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</si>
  <si>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</si>
  <si>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</si>
  <si>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</si>
  <si>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</si>
  <si>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</si>
  <si>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</si>
  <si>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</si>
  <si>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</si>
  <si>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</si>
  <si>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</si>
  <si>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</si>
  <si>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</si>
  <si>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</si>
  <si>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</si>
  <si>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</si>
  <si>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</si>
  <si>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</si>
  <si>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</si>
  <si>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</si>
  <si>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</si>
  <si>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</si>
  <si>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</si>
  <si>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</si>
  <si>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</si>
  <si>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</si>
  <si>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</si>
  <si>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</si>
  <si>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</si>
  <si>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</si>
  <si>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</si>
  <si>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</si>
  <si>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</si>
  <si>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</si>
  <si>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</si>
  <si>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</si>
  <si>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</si>
  <si>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</si>
  <si>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</si>
  <si>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</si>
  <si>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</si>
  <si>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</si>
  <si>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</si>
  <si>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</si>
  <si>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</si>
  <si>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</si>
  <si>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</si>
  <si>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</si>
  <si>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</si>
  <si>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</si>
  <si>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</si>
  <si>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</si>
  <si>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</si>
  <si>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</si>
  <si>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</si>
  <si>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</si>
  <si>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</si>
  <si>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</si>
  <si>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</si>
  <si>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</si>
  <si>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</si>
  <si>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</si>
  <si>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</si>
  <si>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</si>
  <si>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</si>
  <si>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</si>
  <si>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</si>
  <si>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</si>
  <si>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</si>
  <si>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</si>
  <si>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</si>
  <si>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</si>
  <si>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</si>
  <si>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</si>
  <si>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</si>
  <si>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</si>
  <si>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</si>
  <si>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</si>
  <si>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</si>
  <si>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</si>
  <si>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</si>
  <si>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</si>
  <si>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</si>
  <si>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</si>
  <si>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</si>
  <si>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</si>
  <si>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</si>
  <si>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</si>
  <si>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</si>
  <si>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</si>
  <si>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</si>
  <si>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</si>
  <si>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</si>
  <si>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</si>
  <si>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</si>
  <si>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</si>
  <si>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</si>
  <si>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</si>
  <si>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</si>
  <si>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</si>
  <si>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</si>
  <si>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</si>
  <si>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</si>
  <si>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</si>
  <si>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</si>
  <si>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</si>
  <si>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</si>
  <si>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</si>
  <si>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</si>
  <si>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</si>
  <si>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</si>
  <si>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</si>
  <si>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</si>
  <si>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</si>
  <si>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</si>
  <si>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</si>
  <si>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</si>
  <si>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</si>
  <si>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</si>
  <si>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</si>
  <si>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</si>
  <si>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</si>
  <si>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</si>
  <si>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</si>
  <si>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</si>
  <si>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</si>
  <si>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</si>
  <si>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</si>
  <si>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</si>
  <si>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</si>
  <si>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</si>
  <si>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</si>
  <si>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</si>
  <si>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</si>
  <si>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</si>
  <si>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</si>
  <si>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</si>
  <si>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</si>
  <si>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</si>
  <si>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</si>
  <si>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</si>
  <si>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</si>
  <si>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</si>
  <si>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</si>
  <si>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</si>
  <si>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</si>
  <si>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</si>
  <si>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</si>
  <si>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</si>
  <si>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</si>
  <si>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</si>
  <si>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</si>
  <si>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</si>
  <si>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</si>
  <si>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</si>
  <si>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</si>
  <si>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</si>
  <si>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</si>
  <si>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</si>
  <si>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</si>
  <si>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</si>
  <si>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</si>
  <si>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</si>
  <si>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</si>
  <si>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</si>
  <si>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</si>
  <si>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</si>
  <si>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</si>
  <si>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</si>
  <si>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</si>
  <si>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</si>
  <si>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</si>
  <si>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</si>
  <si>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</si>
  <si>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</si>
  <si>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</si>
  <si>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</si>
  <si>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</si>
  <si>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</si>
  <si>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</si>
  <si>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</si>
  <si>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</si>
  <si>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</si>
  <si>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</si>
  <si>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</si>
  <si>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</si>
  <si>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</si>
  <si>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</si>
  <si>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</si>
  <si>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</si>
  <si>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</si>
  <si>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</si>
  <si>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</si>
  <si>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</si>
  <si>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</si>
  <si>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</si>
  <si>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</si>
  <si>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</si>
  <si>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</si>
  <si>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</si>
  <si>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</si>
  <si>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</si>
  <si>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</si>
  <si>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</si>
  <si>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</si>
  <si>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</si>
  <si>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</si>
  <si>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</si>
  <si>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</si>
  <si>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</si>
  <si>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</si>
  <si>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</si>
  <si>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</si>
  <si>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</si>
  <si>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</si>
  <si>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</si>
  <si>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</si>
  <si>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</si>
  <si>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</si>
  <si>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</si>
  <si>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</si>
  <si>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</si>
  <si>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</si>
  <si>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</si>
  <si>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</si>
  <si>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</si>
  <si>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</si>
  <si>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</si>
  <si>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</si>
  <si>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</si>
  <si>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</si>
  <si>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</si>
  <si>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</si>
  <si>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</si>
  <si>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</si>
  <si>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</si>
  <si>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</si>
  <si>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</si>
  <si>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</si>
  <si>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</si>
  <si>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</si>
  <si>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</si>
  <si>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</si>
  <si>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</si>
  <si>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</si>
  <si>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</si>
  <si>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</si>
  <si>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</si>
  <si>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</si>
  <si>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</si>
  <si>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</si>
  <si>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</si>
  <si>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</si>
  <si>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</si>
  <si>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</si>
  <si>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</si>
  <si>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</si>
  <si>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</si>
  <si>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</si>
  <si>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</si>
  <si>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</si>
  <si>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</si>
  <si>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</si>
  <si>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</si>
  <si>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</si>
  <si>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</si>
  <si>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</si>
  <si>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</si>
  <si>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</si>
  <si>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</si>
  <si>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</si>
  <si>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</si>
  <si>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</si>
  <si>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</si>
  <si>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</si>
  <si>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</si>
  <si>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</si>
  <si>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</si>
  <si>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</si>
  <si>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</si>
  <si>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</si>
  <si>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</si>
  <si>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</si>
  <si>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</si>
  <si>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</si>
  <si>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</si>
  <si>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</si>
  <si>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</si>
  <si>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</si>
  <si>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</si>
  <si>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</si>
  <si>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</si>
  <si>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</si>
  <si>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</si>
  <si>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</si>
  <si>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</si>
  <si>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</si>
  <si>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</si>
  <si>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</si>
  <si>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</si>
  <si>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</si>
  <si>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</si>
  <si>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</si>
  <si>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</si>
  <si>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</si>
  <si>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</si>
  <si>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</si>
  <si>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</si>
  <si>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</si>
  <si>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</si>
  <si>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</si>
  <si>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</si>
  <si>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</si>
  <si>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</si>
  <si>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</si>
  <si>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</si>
  <si>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</si>
  <si>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</si>
  <si>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</si>
  <si>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</si>
  <si>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</si>
  <si>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</si>
  <si>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</si>
  <si>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</si>
  <si>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</si>
  <si>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</si>
  <si>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</si>
  <si>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</si>
  <si>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</si>
  <si>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</si>
  <si>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</si>
  <si>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</si>
  <si>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</si>
  <si>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</si>
  <si>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</si>
  <si>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</si>
  <si>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</si>
  <si>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</si>
  <si>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</si>
  <si>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</si>
  <si>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</si>
  <si>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</si>
  <si>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</si>
  <si>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</si>
  <si>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</si>
  <si>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</si>
  <si>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</si>
  <si>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</si>
  <si>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</si>
  <si>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</si>
  <si>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</si>
  <si>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</si>
  <si>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</si>
  <si>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</si>
  <si>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</si>
  <si>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</si>
  <si>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</si>
  <si>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</si>
  <si>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</si>
  <si>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</si>
  <si>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</si>
  <si>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</si>
  <si>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</si>
  <si>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</si>
  <si>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</si>
  <si>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</si>
  <si>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</si>
  <si>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</si>
  <si>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</si>
  <si>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</si>
  <si>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</si>
  <si>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</si>
  <si>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</si>
  <si>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</si>
  <si>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</si>
  <si>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</si>
  <si>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</si>
  <si>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</si>
  <si>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</si>
  <si>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</si>
  <si>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</si>
  <si>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</si>
  <si>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</si>
  <si>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</si>
  <si>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</si>
  <si>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</si>
  <si>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</si>
  <si>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</si>
  <si>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</si>
  <si>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</si>
  <si>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</si>
  <si>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</si>
  <si>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</si>
  <si>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</si>
  <si>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</si>
  <si>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</si>
  <si>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</si>
  <si>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</si>
  <si>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</si>
  <si>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</si>
  <si>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</si>
  <si>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</si>
  <si>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</si>
  <si>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</si>
  <si>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</si>
  <si>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</si>
  <si>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</si>
  <si>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</si>
  <si>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</si>
  <si>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</si>
  <si>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</si>
  <si>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</si>
  <si>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</si>
  <si>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</si>
  <si>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</si>
  <si>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</si>
  <si>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</si>
  <si>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</si>
  <si>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</si>
  <si>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</si>
  <si>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</si>
  <si>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</si>
  <si>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</si>
  <si>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</si>
  <si>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</si>
  <si>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</si>
  <si>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</si>
  <si>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</si>
  <si>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</si>
  <si>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</si>
  <si>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</si>
  <si>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</si>
  <si>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</si>
  <si>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</si>
  <si>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</si>
  <si>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</si>
  <si>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</si>
  <si>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</si>
  <si>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</si>
  <si>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</si>
  <si>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</si>
  <si>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</si>
  <si>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</si>
  <si>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</si>
  <si>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</si>
  <si>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</si>
  <si>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</si>
  <si>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</si>
  <si>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</si>
  <si>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</si>
  <si>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</si>
  <si>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</si>
  <si>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</si>
  <si>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</si>
  <si>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</si>
  <si>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</si>
  <si>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</si>
  <si>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</si>
  <si>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</si>
  <si>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</si>
  <si>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</si>
  <si>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</si>
  <si>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</si>
  <si>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</si>
  <si>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</si>
  <si>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</si>
  <si>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</si>
  <si>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</si>
  <si>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</si>
  <si>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</si>
  <si>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</si>
  <si>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</si>
  <si>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</si>
  <si>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</si>
  <si>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</si>
  <si>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</si>
  <si>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</si>
  <si>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</si>
  <si>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</si>
  <si>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</si>
  <si>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</si>
  <si>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</si>
  <si>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</si>
  <si>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</si>
  <si>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</si>
  <si>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</si>
  <si>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</si>
  <si>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</si>
  <si>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</si>
  <si>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</si>
  <si>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</si>
  <si>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</si>
  <si>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</si>
  <si>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</si>
  <si>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</si>
  <si>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</si>
  <si>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</si>
  <si>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</si>
  <si>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</si>
  <si>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</si>
  <si>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</si>
  <si>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</si>
  <si>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</si>
  <si>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</si>
  <si>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</si>
  <si>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</si>
  <si>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</si>
  <si>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</si>
  <si>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</si>
  <si>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</si>
  <si>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</si>
  <si>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</si>
  <si>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</si>
  <si>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</si>
  <si>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</si>
  <si>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</si>
  <si>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</si>
  <si>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</si>
  <si>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</si>
  <si>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</si>
  <si>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</si>
  <si>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</si>
  <si>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</si>
  <si>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</si>
  <si>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</si>
  <si>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</si>
  <si>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</si>
  <si>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</si>
  <si>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</si>
  <si>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</si>
  <si>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</si>
  <si>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</si>
  <si>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</si>
  <si>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</si>
  <si>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</si>
  <si>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</si>
  <si>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</si>
  <si>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</si>
  <si>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</si>
  <si>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</si>
  <si>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</si>
  <si>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</si>
  <si>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</si>
  <si>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</si>
  <si>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</si>
  <si>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</si>
  <si>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</si>
  <si>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</si>
  <si>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</si>
  <si>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</si>
  <si>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</si>
  <si>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</si>
  <si>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</si>
  <si>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</si>
  <si>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</si>
  <si>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</si>
  <si>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</si>
  <si>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</si>
  <si>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</si>
  <si>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</si>
  <si>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</si>
  <si>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</si>
  <si>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</si>
  <si>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</si>
  <si>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</si>
  <si>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</si>
  <si>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</si>
  <si>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</si>
  <si>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</si>
  <si>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</si>
  <si>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</si>
  <si>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</si>
  <si>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</si>
  <si>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</si>
  <si>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</si>
  <si>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</si>
  <si>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</si>
  <si>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</si>
  <si>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</si>
  <si>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</si>
  <si>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</si>
  <si>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</si>
  <si>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</si>
  <si>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</si>
  <si>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</si>
  <si>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</si>
  <si>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</si>
  <si>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</si>
  <si>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</si>
  <si>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</si>
  <si>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</si>
  <si>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</si>
  <si>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</si>
  <si>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</si>
  <si>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</si>
  <si>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</si>
  <si>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</si>
  <si>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</si>
  <si>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</si>
  <si>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</si>
  <si>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</si>
  <si>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</si>
  <si>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</si>
  <si>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</si>
  <si>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</si>
  <si>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</si>
  <si>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</si>
  <si>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</si>
  <si>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</si>
  <si>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</si>
  <si>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</si>
  <si>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</si>
  <si>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</si>
  <si>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</si>
  <si>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</si>
  <si>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</si>
  <si>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</si>
  <si>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</si>
  <si>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</si>
  <si>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</si>
  <si>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</si>
  <si>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</si>
  <si>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</si>
  <si>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</si>
  <si>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</si>
  <si>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</si>
  <si>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</si>
  <si>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</si>
  <si>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</si>
  <si>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</si>
  <si>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</si>
  <si>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</si>
  <si>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</si>
  <si>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</si>
  <si>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</si>
  <si>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</si>
  <si>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</si>
  <si>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</si>
  <si>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</si>
  <si>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</si>
  <si>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</si>
  <si>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</si>
  <si>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</si>
  <si>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</si>
  <si>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</si>
  <si>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</si>
  <si>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</si>
  <si>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</si>
  <si>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</si>
  <si>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</si>
  <si>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</si>
  <si>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</si>
  <si>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</si>
  <si>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</si>
  <si>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</si>
  <si>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</si>
  <si>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</si>
  <si>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</si>
  <si>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</si>
  <si>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</si>
  <si>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</si>
  <si>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</si>
  <si>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</si>
  <si>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</si>
  <si>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</si>
  <si>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</si>
  <si>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</si>
  <si>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</si>
  <si>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</si>
  <si>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</si>
  <si>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</si>
  <si>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</si>
  <si>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</si>
  <si>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</si>
  <si>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</si>
  <si>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</si>
  <si>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</si>
  <si>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</si>
  <si>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</si>
  <si>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</si>
  <si>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</si>
  <si>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</si>
  <si>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</si>
  <si>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</si>
  <si>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</si>
  <si>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</si>
  <si>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</si>
  <si>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</si>
  <si>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</si>
  <si>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</si>
  <si>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</si>
  <si>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</si>
  <si>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</si>
  <si>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</si>
  <si>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</si>
  <si>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</si>
  <si>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</si>
  <si>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</si>
  <si>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</si>
  <si>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</si>
  <si>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</si>
  <si>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</si>
  <si>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</si>
  <si>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</si>
  <si>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</si>
  <si>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</si>
  <si>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</si>
  <si>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</si>
  <si>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</si>
  <si>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</si>
  <si>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</si>
  <si>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</si>
  <si>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</si>
  <si>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</si>
  <si>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</si>
  <si>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</si>
  <si>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</si>
  <si>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</si>
  <si>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</si>
  <si>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</si>
  <si>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</si>
  <si>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</si>
  <si>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</si>
  <si>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</si>
  <si>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</si>
  <si>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</si>
  <si>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</si>
  <si>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</si>
  <si>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</si>
  <si>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</si>
  <si>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</si>
  <si>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</si>
  <si>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</si>
  <si>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</si>
  <si>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</si>
  <si>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</si>
  <si>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</si>
  <si>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</si>
  <si>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</si>
  <si>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</si>
  <si>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</si>
  <si>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</si>
  <si>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</si>
  <si>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</si>
  <si>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</si>
  <si>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</si>
  <si>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</si>
  <si>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</si>
  <si>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</si>
  <si>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</si>
  <si>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</si>
  <si>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</si>
  <si>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</si>
  <si>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</si>
  <si>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</si>
  <si>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</si>
  <si>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</si>
  <si>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</si>
  <si>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</si>
  <si>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</si>
  <si>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</si>
  <si>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</si>
  <si>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</si>
  <si>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</si>
  <si>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</si>
  <si>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</si>
  <si>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</si>
  <si>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</si>
  <si>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</si>
  <si>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</si>
  <si>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</si>
  <si>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</si>
  <si>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</si>
  <si>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</si>
  <si>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</si>
  <si>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</si>
  <si>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</si>
  <si>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</si>
  <si>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</si>
  <si>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</si>
  <si>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</si>
  <si>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</si>
  <si>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</si>
  <si>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</si>
  <si>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</si>
  <si>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</si>
  <si>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</si>
  <si>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</si>
  <si>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</si>
  <si>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</si>
  <si>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</si>
  <si>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</si>
  <si>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</si>
  <si>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</si>
  <si>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</si>
  <si>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</si>
  <si>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</si>
  <si>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</si>
  <si>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</si>
  <si>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</si>
  <si>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</si>
  <si>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</si>
  <si>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</si>
  <si>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</si>
  <si>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</si>
  <si>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</si>
  <si>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</si>
  <si>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</si>
  <si>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</si>
  <si>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</si>
  <si>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</si>
  <si>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</si>
  <si>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</si>
  <si>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</si>
  <si>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</si>
  <si>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</si>
  <si>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</si>
  <si>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</si>
  <si>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</si>
  <si>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</si>
  <si>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</si>
  <si>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</si>
  <si>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</si>
  <si>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</si>
  <si>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</si>
  <si>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</si>
  <si>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</si>
  <si>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</si>
  <si>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</si>
  <si>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</si>
  <si>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</si>
  <si>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</si>
  <si>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</si>
  <si>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</si>
  <si>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</si>
  <si>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</si>
  <si>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</si>
  <si>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</si>
  <si>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</si>
  <si>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</si>
  <si>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</si>
  <si>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</si>
  <si>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</si>
  <si>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</si>
  <si>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</si>
  <si>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</si>
  <si>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</si>
  <si>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</si>
  <si>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</si>
  <si>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</si>
  <si>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</si>
  <si>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</si>
  <si>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</si>
  <si>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</si>
  <si>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</si>
  <si>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</si>
  <si>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</si>
  <si>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</si>
  <si>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</si>
  <si>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</si>
  <si>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</si>
  <si>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</si>
  <si>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</si>
  <si>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</si>
  <si>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</si>
  <si>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</si>
  <si>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</si>
  <si>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</si>
  <si>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</si>
  <si>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</si>
  <si>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</si>
  <si>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</si>
  <si>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</si>
  <si>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</si>
  <si>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</si>
  <si>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</si>
  <si>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</si>
  <si>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</si>
  <si>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</si>
  <si>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</si>
  <si>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</si>
  <si>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</si>
  <si>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</si>
  <si>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</si>
  <si>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</si>
  <si>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</si>
  <si>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</si>
  <si>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</si>
  <si>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</si>
  <si>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</si>
  <si>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</si>
  <si>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</si>
  <si>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</si>
  <si>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</si>
  <si>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</si>
  <si>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</si>
  <si>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</si>
  <si>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</si>
  <si>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</si>
  <si>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</si>
  <si>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</si>
  <si>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</si>
  <si>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</si>
  <si>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</si>
  <si>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</si>
  <si>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</si>
  <si>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</si>
  <si>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</si>
  <si>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</si>
  <si>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</si>
  <si>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</si>
  <si>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</si>
  <si>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</si>
  <si>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</si>
  <si>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</si>
  <si>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</si>
  <si>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</si>
  <si>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</si>
  <si>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</si>
  <si>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</si>
  <si>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</si>
  <si>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</si>
  <si>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</si>
  <si>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</si>
  <si>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</si>
  <si>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</si>
  <si>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</si>
  <si>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</si>
  <si>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</si>
  <si>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</si>
  <si>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</si>
  <si>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</si>
  <si>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</si>
  <si>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</si>
  <si>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</si>
  <si>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</si>
  <si>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</si>
  <si>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</si>
  <si>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</si>
  <si>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</si>
  <si>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</si>
  <si>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</si>
  <si>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</si>
  <si>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</si>
  <si>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</si>
  <si>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</si>
  <si>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</si>
  <si>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</si>
  <si>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</si>
  <si>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</si>
  <si>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</si>
  <si>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</si>
  <si>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</si>
  <si>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</si>
  <si>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</si>
  <si>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</si>
  <si>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</si>
  <si>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</si>
  <si>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</si>
  <si>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</si>
  <si>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</si>
  <si>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</si>
  <si>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</si>
  <si>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</si>
  <si>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</si>
  <si>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</si>
  <si>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</si>
  <si>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</si>
  <si>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</si>
  <si>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</si>
  <si>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</si>
  <si>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</si>
  <si>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</si>
  <si>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</si>
  <si>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</si>
  <si>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</si>
  <si>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</si>
  <si>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</si>
  <si>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</si>
  <si>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</si>
  <si>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</si>
  <si>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</si>
  <si>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</si>
  <si>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</si>
  <si>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</si>
  <si>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</si>
  <si>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</si>
  <si>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</si>
  <si>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</si>
  <si>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</si>
  <si>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</si>
  <si>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</si>
  <si>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</si>
  <si>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</si>
  <si>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</si>
  <si>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</si>
  <si>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</si>
  <si>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</si>
  <si>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</si>
  <si>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</si>
  <si>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</si>
  <si>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</si>
  <si>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</si>
  <si>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</si>
  <si>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</si>
  <si>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</si>
  <si>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</si>
  <si>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</si>
  <si>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</si>
  <si>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</si>
  <si>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</si>
  <si>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</si>
  <si>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</si>
  <si>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</si>
  <si>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</si>
  <si>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</si>
  <si>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</si>
  <si>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</si>
  <si>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</si>
  <si>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</si>
  <si>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</si>
  <si>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</si>
  <si>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</si>
  <si>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</si>
  <si>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</si>
  <si>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</si>
  <si>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</si>
  <si>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</si>
  <si>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</si>
  <si>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</si>
  <si>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</si>
  <si>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</si>
  <si>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</si>
  <si>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</si>
  <si>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</si>
  <si>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</si>
  <si>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</si>
  <si>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</si>
  <si>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</si>
  <si>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</si>
  <si>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</si>
  <si>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</si>
  <si>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</si>
  <si>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</si>
  <si>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</si>
  <si>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</si>
  <si>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</si>
  <si>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</si>
  <si>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</si>
  <si>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</si>
  <si>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</si>
  <si>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</si>
  <si>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</si>
  <si>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</si>
  <si>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</si>
  <si>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</si>
  <si>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</si>
  <si>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</si>
  <si>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</si>
  <si>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</si>
  <si>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</si>
  <si>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</si>
  <si>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</si>
  <si>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</si>
  <si>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</si>
  <si>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</si>
  <si>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</si>
  <si>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</si>
  <si>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</si>
  <si>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</si>
  <si>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</si>
  <si>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</si>
  <si>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</si>
  <si>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</si>
  <si>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</si>
  <si>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</si>
  <si>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</si>
  <si>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</si>
  <si>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</si>
  <si>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</si>
  <si>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</si>
  <si>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</si>
  <si>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</si>
  <si>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</si>
  <si>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</si>
  <si>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</si>
  <si>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</si>
  <si>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</si>
  <si>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</si>
  <si>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</si>
  <si>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</si>
  <si>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</si>
  <si>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</si>
  <si>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</si>
  <si>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</si>
  <si>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</si>
  <si>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</si>
  <si>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</si>
  <si>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</si>
  <si>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</si>
  <si>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</si>
  <si>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</si>
  <si>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</si>
  <si>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</si>
  <si>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</si>
  <si>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</si>
  <si>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</si>
  <si>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</si>
  <si>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</si>
  <si>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</si>
  <si>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</si>
  <si>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</si>
  <si>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</si>
  <si>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</si>
  <si>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</si>
  <si>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</si>
  <si>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</si>
  <si>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</si>
  <si>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</si>
  <si>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</si>
  <si>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</si>
  <si>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</si>
  <si>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</si>
  <si>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</si>
  <si>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</si>
  <si>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</si>
  <si>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</si>
  <si>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</si>
  <si>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</si>
  <si>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</si>
  <si>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</si>
  <si>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</si>
  <si>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</si>
  <si>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</si>
  <si>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</si>
  <si>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</si>
  <si>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</si>
  <si>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</si>
  <si>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</si>
  <si>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</si>
  <si>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</si>
  <si>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</si>
  <si>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</si>
  <si>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</si>
  <si>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</si>
  <si>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</si>
  <si>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</si>
  <si>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</si>
  <si>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</si>
  <si>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</si>
  <si>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</si>
  <si>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</si>
  <si>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</si>
  <si>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</si>
  <si>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</si>
  <si>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</si>
  <si>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</si>
  <si>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</si>
  <si>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</si>
  <si>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</si>
  <si>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</si>
  <si>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</si>
  <si>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</si>
  <si>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</si>
  <si>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</si>
  <si>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</si>
  <si>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</si>
  <si>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</si>
  <si>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</si>
  <si>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</si>
  <si>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</si>
  <si>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</si>
  <si>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</si>
  <si>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</si>
  <si>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</si>
  <si>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</si>
  <si>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</si>
  <si>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</si>
  <si>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</si>
  <si>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</si>
  <si>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</si>
  <si>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</si>
  <si>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</si>
  <si>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</si>
  <si>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</si>
  <si>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</si>
  <si>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</si>
  <si>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</si>
  <si>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</si>
  <si>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</si>
  <si>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</si>
  <si>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</si>
  <si>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</si>
  <si>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</si>
  <si>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</si>
  <si>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</si>
  <si>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</si>
  <si>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</si>
  <si>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</si>
  <si>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</si>
  <si>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</si>
  <si>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</si>
  <si>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</si>
  <si>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</si>
  <si>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</si>
  <si>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</si>
  <si>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</si>
  <si>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</si>
  <si>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</si>
  <si>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</si>
  <si>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</si>
  <si>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</si>
  <si>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</si>
  <si>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</si>
  <si>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</si>
  <si>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</si>
  <si>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</si>
  <si>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</si>
  <si>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</si>
  <si>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</si>
  <si>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</si>
  <si>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</si>
  <si>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</si>
  <si>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</si>
  <si>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</si>
  <si>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</si>
  <si>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</si>
  <si>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</si>
  <si>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</si>
  <si>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</si>
  <si>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</si>
  <si>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</si>
  <si>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</si>
  <si>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</si>
  <si>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</si>
  <si>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</si>
  <si>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</si>
  <si>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</si>
  <si>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</si>
  <si>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</si>
  <si>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</si>
  <si>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</si>
  <si>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</si>
  <si>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</si>
  <si>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</si>
  <si>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</si>
  <si>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</si>
  <si>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</si>
  <si>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</si>
  <si>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</si>
  <si>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</si>
  <si>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</si>
  <si>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</si>
  <si>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</si>
  <si>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</si>
  <si>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</si>
  <si>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</si>
  <si>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</si>
  <si>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</si>
  <si>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</si>
  <si>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</si>
  <si>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</si>
  <si>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</si>
  <si>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</si>
  <si>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</si>
  <si>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</si>
  <si>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</si>
  <si>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</si>
  <si>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</si>
  <si>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</si>
  <si>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</si>
  <si>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</si>
  <si>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</si>
  <si>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</si>
  <si>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</si>
  <si>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</si>
  <si>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</si>
  <si>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</si>
  <si>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</si>
  <si>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</si>
  <si>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</si>
  <si>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</si>
  <si>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</si>
  <si>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</si>
  <si>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</si>
  <si>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</si>
  <si>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</si>
  <si>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</si>
  <si>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</si>
  <si>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</si>
  <si>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</si>
  <si>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</si>
  <si>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</si>
  <si>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</si>
  <si>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</si>
  <si>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</si>
  <si>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</si>
  <si>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</si>
  <si>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</si>
  <si>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</si>
  <si>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</si>
  <si>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</si>
  <si>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</si>
  <si>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</si>
  <si>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</si>
  <si>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</si>
  <si>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</si>
  <si>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</si>
  <si>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</si>
  <si>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</si>
  <si>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</si>
  <si>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</si>
  <si>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</si>
  <si>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</si>
  <si>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</si>
  <si>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</si>
  <si>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</si>
  <si>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</si>
  <si>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</si>
  <si>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</si>
  <si>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</si>
  <si>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</si>
  <si>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</si>
  <si>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</si>
  <si>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</si>
  <si>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</si>
  <si>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</si>
  <si>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</si>
  <si>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</si>
  <si>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</si>
  <si>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</si>
  <si>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</si>
  <si>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</si>
  <si>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</si>
  <si>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</si>
  <si>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</si>
  <si>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</si>
  <si>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</si>
  <si>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</si>
  <si>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</si>
  <si>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</si>
  <si>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</si>
  <si>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</si>
  <si>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</si>
  <si>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</si>
  <si>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</si>
  <si>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</si>
  <si>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</si>
  <si>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</si>
  <si>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</si>
  <si>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</si>
  <si>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</si>
  <si>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</si>
  <si>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</si>
  <si>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</si>
  <si>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</si>
  <si>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</si>
  <si>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</si>
  <si>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</si>
  <si>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</si>
  <si>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</si>
  <si>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</si>
  <si>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</si>
  <si>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</si>
  <si>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</si>
  <si>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</si>
  <si>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</si>
  <si>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</si>
  <si>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</si>
  <si>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</si>
  <si>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</si>
  <si>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</si>
  <si>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</si>
  <si>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</si>
  <si>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</si>
  <si>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</si>
  <si>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</si>
  <si>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</si>
  <si>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</si>
  <si>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</si>
  <si>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</si>
  <si>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</si>
  <si>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</si>
  <si>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</si>
  <si>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</si>
  <si>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</si>
  <si>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</si>
  <si>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</si>
  <si>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</si>
  <si>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</si>
  <si>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</si>
  <si>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</si>
  <si>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</si>
  <si>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</si>
  <si>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</si>
  <si>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</si>
  <si>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</si>
  <si>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</si>
  <si>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</si>
  <si>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</si>
  <si>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</si>
  <si>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</si>
  <si>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</si>
  <si>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</si>
  <si>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</si>
  <si>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</si>
  <si>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</si>
  <si>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</si>
  <si>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</si>
  <si>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</si>
  <si>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</si>
  <si>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</si>
  <si>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</si>
  <si>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</si>
  <si>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</si>
  <si>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</si>
  <si>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</si>
  <si>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</si>
  <si>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</si>
  <si>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</si>
  <si>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</si>
  <si>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</si>
  <si>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</si>
  <si>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</si>
  <si>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</si>
  <si>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</si>
  <si>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</si>
  <si>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</si>
  <si>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</si>
  <si>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</si>
  <si>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</si>
  <si>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</si>
  <si>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</si>
  <si>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</si>
  <si>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</si>
  <si>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</si>
  <si>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</si>
  <si>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</si>
  <si>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</si>
  <si>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</si>
  <si>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</si>
  <si>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</si>
  <si>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</si>
  <si>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</si>
  <si>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</si>
  <si>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</si>
  <si>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</si>
  <si>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</si>
  <si>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</si>
  <si>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</si>
  <si>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</si>
  <si>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</si>
  <si>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</si>
  <si>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</si>
  <si>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</si>
  <si>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</si>
  <si>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</si>
  <si>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</si>
  <si>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</si>
  <si>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</si>
  <si>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</si>
  <si>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</si>
  <si>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</si>
  <si>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</si>
  <si>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</si>
  <si>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</si>
  <si>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</si>
  <si>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</si>
  <si>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</si>
  <si>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</si>
  <si>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</si>
  <si>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</si>
  <si>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</si>
  <si>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</si>
  <si>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</si>
  <si>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</si>
  <si>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</si>
  <si>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</si>
  <si>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</si>
  <si>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</si>
  <si>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</si>
  <si>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</si>
  <si>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</si>
  <si>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</si>
  <si>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</si>
  <si>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</si>
  <si>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</si>
  <si>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</si>
  <si>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</si>
  <si>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</si>
  <si>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</si>
  <si>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</si>
  <si>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</si>
  <si>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</si>
  <si>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</si>
  <si>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</si>
  <si>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</si>
  <si>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</si>
  <si>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</si>
  <si>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</si>
  <si>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</si>
  <si>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</si>
  <si>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</si>
  <si>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</si>
  <si>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</si>
  <si>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</si>
  <si>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</si>
  <si>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</si>
  <si>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</si>
  <si>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</si>
  <si>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</si>
  <si>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</si>
  <si>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</si>
  <si>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</si>
  <si>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</si>
  <si>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</si>
  <si>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</si>
  <si>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</si>
  <si>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</si>
  <si>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</si>
  <si>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</si>
  <si>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</si>
  <si>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</si>
  <si>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</si>
  <si>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</si>
  <si>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</si>
  <si>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</si>
  <si>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</si>
  <si>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</si>
  <si>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</si>
  <si>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</si>
  <si>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</si>
  <si>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</si>
  <si>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</si>
  <si>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</si>
  <si>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</si>
  <si>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</si>
  <si>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</si>
  <si>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</si>
  <si>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</si>
  <si>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</si>
  <si>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</si>
  <si>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</si>
  <si>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</si>
  <si>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</si>
  <si>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</si>
  <si>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</si>
  <si>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</si>
  <si>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</si>
  <si>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</si>
  <si>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</si>
  <si>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</si>
  <si>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</si>
  <si>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</si>
  <si>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</si>
  <si>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</si>
  <si>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</si>
  <si>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</si>
  <si>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</si>
  <si>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</si>
  <si>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</si>
  <si>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</si>
  <si>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</si>
  <si>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</si>
  <si>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</si>
  <si>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</si>
  <si>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</si>
  <si>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</si>
  <si>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</si>
  <si>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</si>
  <si>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</si>
  <si>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</si>
  <si>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</si>
  <si>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</si>
  <si>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</si>
  <si>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</si>
  <si>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</si>
  <si>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</si>
  <si>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</si>
  <si>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</si>
  <si>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</si>
  <si>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</si>
  <si>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</si>
  <si>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</si>
  <si>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</si>
  <si>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</si>
  <si>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</si>
  <si>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</si>
  <si>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</si>
  <si>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</si>
  <si>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</si>
  <si>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</si>
  <si>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</si>
  <si>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</si>
  <si>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</si>
  <si>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</si>
  <si>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</si>
  <si>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</si>
  <si>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</si>
  <si>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</si>
  <si>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</si>
  <si>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</si>
  <si>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</si>
  <si>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</si>
  <si>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</si>
  <si>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</si>
  <si>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</si>
  <si>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</si>
  <si>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</si>
  <si>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</si>
  <si>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</si>
  <si>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</si>
  <si>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</si>
  <si>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</si>
  <si>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</si>
  <si>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</si>
  <si>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</si>
  <si>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</si>
  <si>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</si>
  <si>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</si>
  <si>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</si>
  <si>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</si>
  <si>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</si>
  <si>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</si>
  <si>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</si>
  <si>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</si>
  <si>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</si>
  <si>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</si>
  <si>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</si>
  <si>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</si>
  <si>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</si>
  <si>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</si>
  <si>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</si>
  <si>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</si>
  <si>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</si>
  <si>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</si>
  <si>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</si>
  <si>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</si>
  <si>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</si>
  <si>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</si>
  <si>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</si>
  <si>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</si>
  <si>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</si>
  <si>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</si>
  <si>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</si>
  <si>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</si>
  <si>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</si>
  <si>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</si>
  <si>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</si>
  <si>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</si>
  <si>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</si>
  <si>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</si>
  <si>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</si>
  <si>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</si>
  <si>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</si>
  <si>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</si>
  <si>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</si>
  <si>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</si>
  <si>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</si>
  <si>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</si>
  <si>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</si>
  <si>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</si>
  <si>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</si>
  <si>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</si>
  <si>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</si>
  <si>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</si>
  <si>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</si>
  <si>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</si>
  <si>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</si>
  <si>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</si>
  <si>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</si>
  <si>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</si>
  <si>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</si>
  <si>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</si>
  <si>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</si>
  <si>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</si>
  <si>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</si>
  <si>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</si>
  <si>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</si>
  <si>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</si>
  <si>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</si>
  <si>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</si>
  <si>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</si>
  <si>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</si>
  <si>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</si>
  <si>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</si>
  <si>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</si>
  <si>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</si>
  <si>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</si>
  <si>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</si>
  <si>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</si>
  <si>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</si>
  <si>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</si>
  <si>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</si>
  <si>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</si>
  <si>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</si>
  <si>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</si>
  <si>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</si>
  <si>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</si>
  <si>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</si>
  <si>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</si>
  <si>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</si>
  <si>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</si>
  <si>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</si>
  <si>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</si>
  <si>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</si>
  <si>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</si>
  <si>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</si>
  <si>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</si>
  <si>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</si>
  <si>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</si>
  <si>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</si>
  <si>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</si>
  <si>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</si>
  <si>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</si>
  <si>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</si>
  <si>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</si>
  <si>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</si>
  <si>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</si>
  <si>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</si>
  <si>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</si>
  <si>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</si>
  <si>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</si>
  <si>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</si>
  <si>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</si>
  <si>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</si>
  <si>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</si>
  <si>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</si>
  <si>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</si>
  <si>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</si>
  <si>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</si>
  <si>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</si>
  <si>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</si>
  <si>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</si>
  <si>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</si>
  <si>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</si>
  <si>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</si>
  <si>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</si>
  <si>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</si>
  <si>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</si>
  <si>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</si>
  <si>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</si>
  <si>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</si>
  <si>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</si>
  <si>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</si>
  <si>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</si>
  <si>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</si>
  <si>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</si>
  <si>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</si>
  <si>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</si>
  <si>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</si>
  <si>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</si>
  <si>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</si>
  <si>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</si>
  <si>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</si>
  <si>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</si>
  <si>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</si>
  <si>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</si>
  <si>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</si>
  <si>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</si>
  <si>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</si>
  <si>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</si>
  <si>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</si>
  <si>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</si>
  <si>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</si>
  <si>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</si>
  <si>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</si>
  <si>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</si>
  <si>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</si>
  <si>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</si>
  <si>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</si>
  <si>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</si>
  <si>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</si>
  <si>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</si>
  <si>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</si>
  <si>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</si>
  <si>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</si>
  <si>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</si>
  <si>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</si>
  <si>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</si>
  <si>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</si>
  <si>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</si>
  <si>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</si>
  <si>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</si>
  <si>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</si>
  <si>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</si>
  <si>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</si>
  <si>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</si>
  <si>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</si>
  <si>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</si>
  <si>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</si>
  <si>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</si>
  <si>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</si>
  <si>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</si>
  <si>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</si>
  <si>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</si>
  <si>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</si>
  <si>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</si>
  <si>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</si>
  <si>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</si>
  <si>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</si>
  <si>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</si>
  <si>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</si>
  <si>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</si>
  <si>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</si>
  <si>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</si>
  <si>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</si>
  <si>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</si>
  <si>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</si>
  <si>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</si>
  <si>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</si>
  <si>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</si>
  <si>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</si>
  <si>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</si>
  <si>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</si>
  <si>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</si>
  <si>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</si>
  <si>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</si>
  <si>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</si>
  <si>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</si>
  <si>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</si>
  <si>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</si>
  <si>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</si>
  <si>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</si>
  <si>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</si>
  <si>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</si>
  <si>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</si>
  <si>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</si>
  <si>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</si>
  <si>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</si>
  <si>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</si>
  <si>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</si>
  <si>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</si>
  <si>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</si>
  <si>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</si>
  <si>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</si>
  <si>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</si>
  <si>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</si>
  <si>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</si>
  <si>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</si>
  <si>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</si>
  <si>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</si>
  <si>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</si>
  <si>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</si>
  <si>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</si>
  <si>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</si>
  <si>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</si>
  <si>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</si>
  <si>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</si>
  <si>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</si>
  <si>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</si>
  <si>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</si>
  <si>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</si>
  <si>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</si>
  <si>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</si>
  <si>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</si>
  <si>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</si>
  <si>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</si>
  <si>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</si>
  <si>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</si>
  <si>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</si>
  <si>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</si>
  <si>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</si>
  <si>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</si>
  <si>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</si>
  <si>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</si>
  <si>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</si>
  <si>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</si>
  <si>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</si>
  <si>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</si>
  <si>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</si>
  <si>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</si>
  <si>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</si>
  <si>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</si>
  <si>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</si>
  <si>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</si>
  <si>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</si>
  <si>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</si>
  <si>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</si>
  <si>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</si>
  <si>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</si>
  <si>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</si>
  <si>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</si>
  <si>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</si>
  <si>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</si>
  <si>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</si>
  <si>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</si>
  <si>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</si>
  <si>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</si>
  <si>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</si>
  <si>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</si>
  <si>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</si>
  <si>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</si>
  <si>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</si>
  <si>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</si>
  <si>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</si>
  <si>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</si>
  <si>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</si>
  <si>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</si>
  <si>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</si>
  <si>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</si>
  <si>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</si>
  <si>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</si>
  <si>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</si>
  <si>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</si>
  <si>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</si>
  <si>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</si>
  <si>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</si>
  <si>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</si>
  <si>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</si>
  <si>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</si>
  <si>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</si>
  <si>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</si>
  <si>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</si>
  <si>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</si>
  <si>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</si>
  <si>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</si>
  <si>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</si>
  <si>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</si>
  <si>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</si>
  <si>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</si>
  <si>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</si>
  <si>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</si>
  <si>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</si>
  <si>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</si>
  <si>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</si>
  <si>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</si>
  <si>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</si>
  <si>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</si>
  <si>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</si>
  <si>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</si>
  <si>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</si>
  <si>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</si>
  <si>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</si>
  <si>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</si>
  <si>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</si>
  <si>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</si>
  <si>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</si>
  <si>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</si>
  <si>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</si>
  <si>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</si>
  <si>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</si>
  <si>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</si>
  <si>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</si>
  <si>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</si>
  <si>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</si>
  <si>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</si>
  <si>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</si>
  <si>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</si>
  <si>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</si>
  <si>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</si>
  <si>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</si>
  <si>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</si>
  <si>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</si>
  <si>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</si>
  <si>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</si>
  <si>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</si>
  <si>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</si>
  <si>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</si>
  <si>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</si>
  <si>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</si>
  <si>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</si>
  <si>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</si>
  <si>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</si>
  <si>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</si>
  <si>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</si>
  <si>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</si>
  <si>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</si>
  <si>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</si>
  <si>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</si>
  <si>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</si>
  <si>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</si>
  <si>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</si>
  <si>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</si>
  <si>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</si>
  <si>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</si>
  <si>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</si>
  <si>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</si>
  <si>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</si>
  <si>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</si>
  <si>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</si>
  <si>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</si>
  <si>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</si>
  <si>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</si>
  <si>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</si>
  <si>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</si>
  <si>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</si>
  <si>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</si>
  <si>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</si>
  <si>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</si>
  <si>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</si>
  <si>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</si>
  <si>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</si>
  <si>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</si>
  <si>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</si>
  <si>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</si>
  <si>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</si>
  <si>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</si>
  <si>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</si>
  <si>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</si>
  <si>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</si>
  <si>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</si>
  <si>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</si>
  <si>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</si>
  <si>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</si>
  <si>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</si>
  <si>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</si>
  <si>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</si>
  <si>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</si>
  <si>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</si>
  <si>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</si>
  <si>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</si>
  <si>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</si>
  <si>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</si>
  <si>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</si>
  <si>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</si>
  <si>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</si>
  <si>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</si>
  <si>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</si>
  <si>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</si>
  <si>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</si>
  <si>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</si>
  <si>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</si>
  <si>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</si>
  <si>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</si>
  <si>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</si>
  <si>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</si>
  <si>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</si>
  <si>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ETA 60 min</t>
  </si>
  <si>
    <t>PCM-20251120-00000782</t>
  </si>
  <si>
    <t>3 hrs</t>
  </si>
  <si>
    <t xml:space="preserve"> </t>
  </si>
  <si>
    <t xml:space="preserve"> PCM-20250215-00000830 </t>
  </si>
  <si>
    <t>LTE site still down and  site located in aramco area access issue need special permission</t>
  </si>
  <si>
    <t>NO PCM</t>
  </si>
  <si>
    <t>90 mins</t>
  </si>
  <si>
    <t>PCM-20251120-00000555</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</si>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</sst>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318.43427141203574</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1</v>
      </c>
      <c r="D3" s="133" t="s">
        <v>11783</v>
      </c>
      <c r="E3" s="143" t="s">
        <v>39021</v>
      </c>
      <c r="F3" s="144">
        <v>45981.328993055555</v>
      </c>
      <c r="G3" s="145">
        <f ca="1">IFERROR(NOW()-F3,"-")</f>
        <v>5.3704282407124992E-2</v>
      </c>
      <c r="H3" s="144">
        <v>45981.323993055557</v>
      </c>
      <c r="I3" s="142" t="str">
        <f>IFERROR(VLOOKUP(D3,DB!A:F,6,0),"")</f>
        <v>SCECO</v>
      </c>
      <c r="J3" s="142" t="str">
        <f>IFERROR(VLOOKUP(D3,DB!A:G,7,0),"")</f>
        <v>Dead</v>
      </c>
      <c r="K3" s="146" t="s">
        <v>39024</v>
      </c>
      <c r="L3" s="147" t="str">
        <f>IFERROR(VLOOKUP(D3,DB!A:I,9,0),"")</f>
        <v>Latis</v>
      </c>
    </row>
    <row r="4" spans="1:15" ht="15" customHeight="1">
      <c r="A4" s="141" t="s">
        <v>39025</v>
      </c>
      <c r="B4" s="142" t="str">
        <f>IFERROR(VLOOKUP(D4,DB!A:K,11,0),"")</f>
        <v>R1</v>
      </c>
      <c r="C4" s="142">
        <v>1</v>
      </c>
      <c r="D4" s="133" t="s">
        <v>2199</v>
      </c>
      <c r="E4" s="143" t="s">
        <v>39021</v>
      </c>
      <c r="F4" s="144"/>
      <c r="G4" s="145">
        <f ca="1">IFERROR(NOW()-F4,"-")</f>
        <v>45981.382697337962</v>
      </c>
      <c r="H4" s="144">
        <v>45981.338564814818</v>
      </c>
      <c r="I4" s="142" t="str">
        <f>IFERROR(VLOOKUP(D4,DB!A:F,6,0),"")</f>
        <v>SCECO</v>
      </c>
      <c r="J4" s="142" t="str">
        <f>IFERROR(VLOOKUP(D4,DB!A:G,7,0),"")</f>
        <v>Vandalized</v>
      </c>
      <c r="K4" s="146" t="s">
        <v>39026</v>
      </c>
      <c r="L4" s="147" t="str">
        <f>IFERROR(VLOOKUP(D4,DB!A:I,9,0),"")</f>
        <v>Zain</v>
      </c>
    </row>
    <row r="5" spans="1:15" ht="15" customHeight="1">
      <c r="A5" s="141"/>
      <c r="B5" s="142" t="str">
        <f>IFERROR(VLOOKUP(D5,DB!A:K,11,0),"")</f>
        <v/>
      </c>
      <c r="C5" s="142"/>
      <c r="D5" s="133"/>
      <c r="E5" s="143"/>
      <c r="F5" s="144"/>
      <c r="G5" s="145">
        <f ca="1">IFERROR(NOW()-F5,"-")</f>
        <v>45981.382697337962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45981.382697337962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45981.382697337962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45981.382697337962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45981.382697337962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45981.382697337962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45981.382697337962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45981.382697337962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45981.382697337962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45981.382697337962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45981.382697337962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45981.382697337962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45981.382697337962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45981.382697337962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45981.382697337962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45981.382697337962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45981.382697337962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45981.382697337962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45981.382697337962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45981.382697337962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45981.382697337962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45981.382697337962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45981.382697337962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45981.382697337962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45981.382697337962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45981.382697337962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45981.382697337962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45981.382697337962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45981.382697337962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45981.382697337962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45981.382697337962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45981.382697337962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45981.382697337962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45981.382697337962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45981.382697337962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45981.382697337962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45981.382697337962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45981.382697337962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45981.382697337962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45981.382697337962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45981.382697337962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45981.382697337962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45981.382697337962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45981.382697337962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45981.382697337962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45981.382697337962</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45981.382697337962</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45981.382697337962</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45981.382697337962</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45981.382697337962</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45981.382697337962</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45981.382697337962</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45981.382697337962</v>
      </c>
      <c r="H57" s="144"/>
      <c r="I57" s="142" t="str">
        <f>IFERROR(VLOOKUP(D57,DB!A:F,6,0),"")</f>
        <v/>
      </c>
      <c r="J57" s="142" t="str">
        <f>IFERROR(VLOOKUP(D57,DB!A:G,7,0),"")</f>
        <v/>
      </c>
      <c r="K57" s="146"/>
      <c r="L57" s="147" t="str">
        <f>IFERROR(VLOOKUP(D57,DB!A:I,9,0),"")</f>
        <v/>
      </c>
    </row>
    <row r="58" spans="1:12" ht="15" customHeight="1">
      <c r="A58" s="141"/>
      <c r="B58" s="142" t="str">
        <f>IFERROR(VLOOKUP(D58,DB!A:K,11,0),"")</f>
        <v/>
      </c>
      <c r="C58" s="142"/>
      <c r="D58" s="133"/>
      <c r="E58" s="143"/>
      <c r="F58" s="144"/>
      <c r="G58" s="145">
        <f ca="1">IFERROR(NOW()-F58,"-")</f>
        <v>45981.382697337962</v>
      </c>
      <c r="H58" s="144"/>
      <c r="I58" s="142" t="str">
        <f>IFERROR(VLOOKUP(D58,DB!A:F,6,0),"")</f>
        <v/>
      </c>
      <c r="J58" s="142" t="str">
        <f>IFERROR(VLOOKUP(D58,DB!A:G,7,0),"")</f>
        <v/>
      </c>
      <c r="K58" s="146"/>
      <c r="L58" s="147" t="str">
        <f>IFERROR(VLOOKUP(D58,DB!A:I,9,0),"")</f>
        <v/>
      </c>
    </row>
    <row r="59" spans="1:12" ht="15" customHeight="1">
      <c r="A59" s="141"/>
      <c r="B59" s="142" t="str">
        <f>IFERROR(VLOOKUP(D59,DB!A:K,11,0),"")</f>
        <v/>
      </c>
      <c r="C59" s="142"/>
      <c r="D59" s="133"/>
      <c r="E59" s="143"/>
      <c r="F59" s="144"/>
      <c r="G59" s="145">
        <f ca="1">IFERROR(NOW()-F59,"-")</f>
        <v>45981.382697337962</v>
      </c>
      <c r="H59" s="144"/>
      <c r="I59" s="142" t="str">
        <f>IFERROR(VLOOKUP(D59,DB!A:F,6,0),"")</f>
        <v/>
      </c>
      <c r="J59" s="142" t="str">
        <f>IFERROR(VLOOKUP(D59,DB!A:G,7,0),"")</f>
        <v/>
      </c>
      <c r="K59" s="146"/>
      <c r="L59" s="147" t="str">
        <f>IFERROR(VLOOKUP(D59,DB!A:I,9,0),"")</f>
        <v/>
      </c>
    </row>
    <row r="60" spans="1:12" ht="15" customHeight="1">
      <c r="A60" s="148"/>
      <c r="B60" s="135" t="str">
        <f>IFERROR(VLOOKUP(D60,DB!A:K,11,0),"")</f>
        <v/>
      </c>
      <c r="C60" s="135"/>
      <c r="D60" s="149"/>
      <c r="E60" s="136"/>
      <c r="F60" s="137"/>
      <c r="G60" s="138">
        <f ca="1">IFERROR(NOW()-F60,"-")</f>
        <v>45981.382697337962</v>
      </c>
      <c r="H60" s="137"/>
      <c r="I60" s="135" t="str">
        <f>IFERROR(VLOOKUP(D60,DB!A:F,6,0),"")</f>
        <v/>
      </c>
      <c r="J60" s="135" t="str">
        <f>IFERROR(VLOOKUP(D60,DB!A:G,7,0),"")</f>
        <v/>
      </c>
      <c r="K60" s="139"/>
      <c r="L60" s="140" t="str">
        <f>IFERROR(VLOOKUP(D60,DB!A:I,9,0),"")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tabSelected="1" workbookViewId="0">
      <pane ySplit="1" topLeftCell="J9"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156.382859606485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2.9630439814354759E-2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1.0764699072751682E-2</v>
      </c>
      <c r="H5" s="103">
        <v>45981.343460648146</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61">
        <v>1</v>
      </c>
      <c r="D6" s="18" t="s">
        <v>23654</v>
      </c>
      <c r="E6" s="84" t="s">
        <v>39021</v>
      </c>
      <c r="F6" s="103">
        <v>45981.372488425928</v>
      </c>
      <c r="G6" s="104">
        <f ca="1">IFERROR(NOW()-F6,"-")</f>
        <v>1.0209143518295605E-2</v>
      </c>
      <c r="H6" s="103">
        <v>45981.359293981484</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c r="C7" s="61"/>
      <c r="D7" s="18"/>
      <c r="E7" s="84"/>
      <c r="F7" s="103"/>
      <c r="G7" s="104"/>
      <c r="H7" s="103"/>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45981.382697569446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45981.382697569446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45981.382697569446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45981.382697569446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45981.382697569446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45981.382697569446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45981.382697569446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45981.382697569446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45981.382697569446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45981.382697569446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45981.382697569446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45981.382697569446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45981.382697569446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45981.382697569446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45981.382697569446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45981.382697569446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45981.382697569446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45981.382697569446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45981.382697569446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45981.382697569446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45981.382697569446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45981.382697569446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45981.382697569446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45981.382697569446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45981.382697569446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45981.382697569446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45981.382697569446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45981.382697569446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45981.382697569446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45981.382697569446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45981.382697569446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45981.382697569446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45981.382697569446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45981.382697569446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45981.382697569446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45981.382697569446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45981.382697569446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45981.382697569446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45981.382697569446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45981.382697569446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45981.382697569446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45981.382697569446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45981.382697569446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45981.382697569446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45981.382697569446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45981.382697569446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45981.382697569446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45981.382697569446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45981.382697569446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45981.382697569446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45981.382697569446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45981.382697569446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45981.382697569446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45981.382697569446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45981.382697569446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45981.382697569446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45981.382697569446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45981.382697569446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45981.382697569446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45981.382697569446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45981.382697569446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45981.382697569446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45981.382697569446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45981.382697569446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45981.382697569446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45981.382697569446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45981.382697569446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45981.382697569446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45981.382697569446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45981.382697569446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45981.382697569446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45981.382697569446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45981.382697569446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45981.382697569446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45981.382697569446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45981.382697569446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45981.382697569446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45981.382697569446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45981.382697569446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45981.382697569446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45981.382697569446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45981.382697569446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45981.382697569446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45981.382697569446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45981.382697569446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45981.382697569446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45981.382697569446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45981.382697569446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45981.382697569446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45981.382697569446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45981.382697569446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45981.382697569446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45981.382697569446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45981.382697569446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45981.382697569446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45981.382697569446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45981.382697569446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45981.382697569446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45981.382697569446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45981.382697569446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45981.382697569446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45981.382697569446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45981.382697569446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45981.382697569446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45981.382697569446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45981.382697569446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45981.382697569446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45981.382697569446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45981.382697569446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45981.382697569446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45981.382697569446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45981.382697569446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45981.382697569446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45981.382697569446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45981.382697569446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45981.382697569446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45981.382697569446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45981.382697569446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45981.382697569446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45981.382697569446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45981.382697569446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45981.382697569446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45981.382697569446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45981.382697569446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45981.382697569446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45981.382697569446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45981.382697569446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45981.382697569446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45981.382697569446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45981.382697569446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45981.382697569446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45981.382697569446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45981.382697569446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45981.382697569446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45981.382697569446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45981.382697569446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45981.382697569446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45981.382697569446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45981.382697569446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45981.382697569446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45981.382697569446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45981.382697569446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45981.382697569446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45981.382697569446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45981.382697569446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45981.382697569446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45981.382697569446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45981.382697569446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45981.382697569446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45981.382697569446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45981.382697569446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45981.382697569446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45981.382697569446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45981.382697569446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45981.382697569446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45981.382697569446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45981.382697569446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45981.382697569446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45981.382697569446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45981.382697569446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45981.382697569446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45981.382697569446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45981.382697569446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45981.382697569446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45981.382697569446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45981.382697569446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45981.382697569446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45981.382697569446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45981.382697569446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45981.382697569446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45981.382697569446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45981.382697569446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45981.382697569446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45981.382697569446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45981.382697569446</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45981.382697569446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45981.382697569446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45981.382697569446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45981.382697569446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45981.382697569446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45981.382697569446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45981.382697569446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45981.382697569446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45981.382697569446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45981.382697569446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45981.382697569446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45981.382697569446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45981.382697569446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45981.382697569446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45981.382697569446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45981.382697569446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45981.382697569446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45981.382697569446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45981.382697569446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45981.382697569446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45981.382697569446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45981.382697569446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45981.382697569446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45981.382697569446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45981.382697569446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45981.382697569446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45981.382697569446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45981.382697569446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45981.382697569446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45981.382697569446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45981.382697569446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45981.382697569446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45981.382697569446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45981.382697569446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45981.382697569446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45981.382697569446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45981.382697569446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45981.382697569446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45981.382697569446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45981.382697569446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45981.382697569446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45981.382697569446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45981.382697569446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45981.382697569446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45981.382697569446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45981.382697569446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45981.382697569446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45981.382697569446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45981.382697569446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45981.382697569446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45981.382697569446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45981.382697569446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45981.382697569446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45981.382697569446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45981.382697569446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45981.382697569446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45981.382697569446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45981.382697569446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45981.382697569446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45981.382697569446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45981.382697569446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45981.382697569446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45981.382697569446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45981.382697569446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45981.382697569446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45981.382697569446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45981.382697569446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45981.382697569446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45981.382697569446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45981.382697569446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45981.382697569446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45981.382697569446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45981.382697569446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45981.382697569446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45981.382697569446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45981.382697569446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45981.382697569446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45981.382697569446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45981.382697569446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45981.382697569446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45981.382697569446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45981.382697569446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45981.382697569446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45981.382697569446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45981.382697569446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45981.382697569446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45981.382697569446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45981.382697569446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45981.382697569446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45981.382697569446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45981.382697569446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45981.382697569446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45981.382697569446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45981.382697569446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45981.382697569446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45981.382697569446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45981.382697569446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45981.382697569446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45981.382697569446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45981.382697569446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45981.382697569446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45981.382697569446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45981.382697569446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45981.382697569446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45981.382697569446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45981.382697569446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45981.382697569446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45981.382697569446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45981.382697569446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45981.382697569446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45981.382697569446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45981.382697569446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45981.382697569446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45981.382697569446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45981.382697569446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45981.382697569446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45981.382697569446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45981.382697569446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45981.382697569446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45981.382697569446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45981.382697569446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45981.382697569446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45981.382697569446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45981.382697569446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45981.382697569446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45981.382697569446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45981.382697569446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45981.382697569446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45981.382697569446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45981.382697569446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45981.382697569446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45981.382697569446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45981.382697569446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45981.382697569446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45981.382697569446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45981.382697569446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45981.382697569446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45981.382697569446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45981.382697569446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45981.382697569446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45981.382697569446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45981.382697569446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45981.382697569446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45981.382697569446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45981.382697569446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45981.382697569446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45981.382697569446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45981.382697569446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45981.382697569446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45981.382697569446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45981.382697569446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45981.382697569446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45981.382697569446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45981.382697569446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45981.382697569446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45981.382697569446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45981.382697569446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45981.382697569446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45981.382697569446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45981.382697569446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45981.382697569446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45981.382697569446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45981.382697569446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45981.382697569446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45981.382697569446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45981.382697569446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45981.382697569446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45981.382697569446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45981.382697569446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45981.382697569446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45981.382697569446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45981.382697569446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45981.382697569446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45981.382697569446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45981.382697569446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45981.382697569446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45981.382697569446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45981.382697569446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45981.382697569446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45981.382697569446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45981.382697569446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45981.382697569446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45981.382697569446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45981.382697569446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45981.382697569446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45981.382697569446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45981.382697569446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45981.382697569446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45981.382697569446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45981.382697569446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45981.382697569446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45981.382697569446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45981.382697569446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45981.382697569446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45981.382697569446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45981.382697569446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45981.382697569446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45981.382697569446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45981.382697569446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45981.382697569446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45981.382697569446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45981.382697569446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45981.382697569446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45981.382697569446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45981.382697569446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45981.382697569446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45981.382697569446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45981.382697569446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45981.382697569446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45981.382697569446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45981.382697569446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45981.382697569446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45981.382697569446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45981.382697569446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45981.382697569446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45981.382697569446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45981.382697569446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45981.382697569446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45981.382697569446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45981.382697569446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45981.382697569446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45981.382697569446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45981.382697569446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45981.382697569446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45981.382697569446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45981.382697569446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45981.382697569446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45981.382697569446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45981.382697569446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45981.382697569446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45981.382697569446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45981.382697569446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45981.382697569446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45981.382697569446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45981.382697569446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45981.382697569446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45981.382697569446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45981.382697569446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45981.382697569446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45981.382697569446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45981.382697569446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45981.382697569446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45981.382697569446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45981.382697569446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45981.382697569446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45981.382697569446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45981.382697569446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45981.382697569446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45981.382697569446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45981.382697569446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45981.382697569446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45981.382697569446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45981.382697569446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45981.382697569446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45981.382697569446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45981.382697569446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45981.382697569446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45981.382697569446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45981.382697569446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45981.382697569446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45981.382697569446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45981.382697569446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45981.382697569446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45981.382697569446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45981.382697569446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45981.382697569446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45981.382697569446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45981.382697569446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45981.382697569446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45981.382697569446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45981.382697569446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45981.382697569446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45981.382697569446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45981.382697569446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45981.382697569446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45981.382697569446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45981.382697569446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45981.382697569446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45981.382697569446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45981.382697569446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45981.382697569446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45981.382697569446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45981.382697569446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45981.382697569446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45981.382697569446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45981.382697569446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45981.382697569446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45981.382697569446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45981.382697569446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45981.382697569446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45981.382697569446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45981.382697569446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45981.382697569446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45981.382697569446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45981.382697569446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45981.382697569446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45981.382697569446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45981.382697569446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45981.382697569446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45981.382697569446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45981.382697569446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45981.382697569446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45981.382697569446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45981.382697569446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45981.382697569446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45981.382697569446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45981.382697569446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45981.382697569446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45981.382697569446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45981.382697569446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45981.382697569446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45981.382697569446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45981.382697569446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45981.382697569446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45981.382697569446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45981.382697569446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45981.382697569446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45981.382697569446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45981.382697569446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45981.382697569446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45981.382697569446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45981.382697569446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45981.382697569446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45981.382697569446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45981.382697569446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45981.382697569446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45981.382697569446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45981.382697569446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45981.382697569446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45981.382697569446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45981.382697569446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45981.382697569446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45981.382697569446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45981.382697569446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45981.382697569446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45981.382697569446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45981.382697569446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45981.382697569446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45981.382697569446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45981.382697569446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45981.382697569446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45981.382697569446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45981.382697569446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45981.382697569446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45981.382697569446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45981.382697569446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45981.382697569446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45981.382697569446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45981.382697569446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45981.382697569446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45981.382697569446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45981.382697569446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45981.382697569446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45981.382697569446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45981.382697569446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45981.382697569446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45981.382697569446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45981.382697569446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45981.382697569446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45981.382697569446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45981.382697569446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45981.382697569446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45981.382697569446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45981.382697569446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45981.382697569446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45981.382697569446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45981.382697569446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45981.382697569446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45981.382697569446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45981.382697569446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45981.382697569446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45981.382697569446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45981.382697569446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45981.382697569446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45981.382697569446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45981.382697569446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45981.382697569446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45981.382697569446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45981.382697569446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45981.382697569446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45981.382697569446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45981.382697569446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45981.382697569446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45981.382697569446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45981.382697569446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45981.382697569446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45981.382697569446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45981.382697569446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45981.382697569446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45981.382697569446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45981.382697569446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45981.382697569446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45981.382697569446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45981.382697569446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45981.382697569446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45981.382697569446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45981.382697569446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45981.382697569446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45981.382697569446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45981.382697569446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45981.382697569446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45981.382697569446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45981.382697569446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45981.382697569446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45981.382697569446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45981.382697569446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45981.382697569446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45981.382697569446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45981.382697569446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45981.382697569446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45981.382697569446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45981.382697569446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45981.382697569446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45981.382697569446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45981.382697569446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45981.382697569446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45981.382697569446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45981.382697569446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45981.382697569446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45981.382697569446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45981.382697569446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45981.382697569446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45981.382697569446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45981.382697569446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45981.382697569446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45981.382697569446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45981.382697569446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45981.382697569446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45981.382697569446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45981.382697569446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45981.382697569446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45981.382697569446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45981.382697569446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45981.382697569446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45981.382697569446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45981.382697569446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45981.382697569446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45981.382697569446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45981.382697569446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45981.382697569446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45981.382697569446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45981.382697569446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45981.382697569446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45981.382697569446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45981.382697569446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45981.382697569446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45981.382697569446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45981.382697569446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45981.382697569446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45981.382697569446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45981.382697569446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45981.382697569446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45981.382697569446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45981.382697569446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45981.382697569446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45981.382697569446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45981.382697569446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45981.382697569446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45981.382697569446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45981.382697569446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45981.382697569446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45981.382697569446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45981.382697569446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45981.382697569446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45981.382697569446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45981.382697569446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45981.382697569446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45981.382697569446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45981.382697569446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45981.382697569446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45981.382697569446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45981.382697569446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45981.382697569446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45981.382697569446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45981.382697569446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45981.382697569446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45981.382697569446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45981.382697569446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45981.382697569446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45981.382697569446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45981.382697569446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45981.382697569446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45981.382697569446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45981.382697569446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45981.382697569446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45981.382697569446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45981.382697569446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45981.382697569446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45981.382697569446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45981.382697569446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45981.382697569446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45981.382697569446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45981.382697569446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45981.382697569446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45981.382697569446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45981.382697569446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45981.382697569446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45981.382697569446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45981.382697569446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45981.382697569446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45981.382697569446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45981.382697569446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45981.382697569446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45981.382697569446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45981.382697569446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45981.382697569446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45981.382697569446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45981.382697569446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45981.382697569446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45981.382697569446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45981.382697569446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45981.382697569446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45981.382697569446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45981.382697569446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45981.382697569446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45981.382697569446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45981.382697569446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45981.382697569446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45981.382697569446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45981.382697569446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45981.382697569446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45981.382697569446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45981.382697569446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45981.382697569446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45981.382697569446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45981.382697569446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45981.382697569446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45981.382697569446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45981.382697569446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45981.382697569446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45981.382697569446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45981.382697569446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45981.382697569446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45981.382697569446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45981.382697569446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45981.382697569446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45981.382697569446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45981.382697569446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45981.382697569446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45981.382697569446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45981.382697569446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45981.382697569446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45981.382697569446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45981.382697569446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45981.382697569446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45981.382697569446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45981.382697569446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45981.382697569446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45981.382697569446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45981.382697569446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45981.382697569446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45981.382697569446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45981.382697569446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45981.382697569446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45981.382697569446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45981.382697569446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45981.382697569446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45981.382697569446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45981.382697569446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45981.382697569446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45981.382697569446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45981.382697569446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45981.382697569446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45981.382697569446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45981.382697569446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45981.382697569446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45981.382697569446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45981.382697569446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45981.382697569446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45981.382697569446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45981.382697569446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45981.382697569446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45981.382697569446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45981.382697569446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45981.382697569446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45981.382697569446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45981.382697569446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45981.382697569446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45981.382697569446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45981.382697569446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45981.382697569446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45981.382697569446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45981.382697569446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45981.382697569446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45981.382697569446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45981.382697569446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45981.382697569446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45981.382697569446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45981.382697569446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45981.382697569446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45981.382697569446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45981.382697569446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45981.382697569446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45981.382697569446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45981.382697569446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45981.382697569446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45981.382697569446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45981.382697569446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45981.382697569446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45981.382697569446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45981.382697569446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45981.382697569446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45981.382697569446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45981.382697569446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45981.382697569446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45981.382697569446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45981.382697569446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45981.382697569446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45981.382697569446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45981.382697569446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45981.382697569446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45981.382697569446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45981.382697569446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45981.382697569446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45981.382697569446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45981.382697569446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45981.382697569446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45981.382697569446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45981.382697569446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45981.382697569446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45981.382697569446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45981.382697569446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45981.382697569446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45981.382697569446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45981.382697569446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45981.382697569446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45981.382697569446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45981.382697569446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45981.382697569446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45981.382697569446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45981.382697569446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45981.382697569446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45981.382697569446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45981.382697569446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45981.382697569446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45981.382697569446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45981.382697569446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45981.382697569446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45981.382697569446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45981.382697569446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45981.382697569446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45981.382697569446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45981.382697569446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45981.382697569446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45981.382697569446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45981.382697569446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45981.382697569446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45981.382697569446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45981.382697569446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45981.382697569446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45981.382697569446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45981.382697569446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45981.382697569446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45981.382697569446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45981.382697569446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45981.382697569446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45981.382697569446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45981.382697569446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45981.382697569446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45981.382697569446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45981.382697569446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45981.382697569446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45981.382697569446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45981.382697569446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45981.382697569446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45981.382697569446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45981.382697569446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45981.382697569446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45981.382697569446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45981.382697569446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45981.382697569446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45981.382697569446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45981.382697569446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45981.382697569446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45981.382697569446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45981.382697569446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45981.382697569446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45981.382697569446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45981.382697569446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45981.382697569446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45981.382697569446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45981.382697569446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45981.382697569446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45981.382697569446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45981.382697569446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45981.382697569446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45981.382697569446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45981.382697569446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45981.382697569446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45981.382697569446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45981.382697569446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45981.382697569446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45981.382697569446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45981.382697569446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45981.382697569446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45981.382697569446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45981.382697569446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45981.382697569446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45981.382697569446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45981.382697569446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45981.382697569446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45981.382697569446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45981.382697569446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45981.382697569446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45981.382697569446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45981.382697569446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45981.382697569446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45981.382697569446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45981.382697569446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45981.382697569446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45981.382697569446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45981.382697569446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45981.382697569446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45981.382697569446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45981.382697569446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45981.382697569446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45981.382697569446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45981.382697569446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45981.382697569446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45981.382697569446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45981.382697569446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45981.382697569446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45981.382697569446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45981.382697569446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45981.382697569446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45981.382697569446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45981.382697569446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45981.382697569446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45981.382697569446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45981.382697569446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45981.382697569446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45981.382697569446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45981.382697569446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45981.382697569446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45981.382697569446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45981.382697569446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45981.382697569446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45981.382697569446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45981.382697569446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45981.382697569446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45981.382697569446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45981.382697569446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45981.382697569446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45981.382697569446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45981.382697569446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45981.382697569446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45981.382697569446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45981.382697569446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45981.382697569446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45981.382697569446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45981.382697569446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45981.382697569446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45981.382697569446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45981.382697569446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45981.382697569446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45981.382697569446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45981.382697569446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45981.382697569446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45981.382697569446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45981.382697569446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45981.382697569446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45981.382697569446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45981.382697569446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45981.382697569446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45981.382697569446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45981.382697569446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45981.382697569446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45981.382697569446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45981.382697569446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45981.382697569446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45981.382697569446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45981.382697569446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45981.382697569446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45981.382697569446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45981.382697569446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45981.382697569446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45981.382697569446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45981.382697569446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45981.382697569446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45981.382697569446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45981.382697569446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45981.382697569446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45981.382697569446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45981.382697569446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45981.382697569446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45981.382697569446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45981.382697569446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45981.382697569446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45981.382697569446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45981.382697569446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45981.382697569446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45981.382697569446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45981.382697569446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45981.382697569446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45981.382697569446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45981.382697569446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45981.382697569446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45981.382697569446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45981.382697569446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45981.382697569446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45981.382697569446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45981.382697569446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45981.382697569446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45981.382697569446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45981.382697569446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45981.382697569446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45981.382697569446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45981.382697569446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45981.382697569446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45981.382697569446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45981.382697569446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45981.382697569446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45981.382697569446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45981.382697569446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45981.382697569446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45981.382697569446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45981.382697569446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45981.382697569446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45981.382697569446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45981.382697569446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45981.382697569446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45981.382697569446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45981.382697569446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45981.382697569446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45981.382697569446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45981.382697569446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45981.382697569446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45981.382697569446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45981.382697569446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45981.382697569446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45981.382697569446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45981.382697569446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45981.382697569446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45981.382697569446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45981.382697569446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45981.382697569446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45981.382697569446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45981.382697569446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45981.382697569446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45981.382697569446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45981.382697569446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45981.382697569446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45981.382697569446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45981.382697569446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45981.382697569446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45981.382697569446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45981.382697569446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45981.382697569446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45981.382697569446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45981.382697569446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45981.382697569446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45981.382697569446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45981.382697569446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45981.382697569446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45981.382697569446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45981.382697569446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45981.382697569446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45981.382697569446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45981.382697569446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45981.382697569446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45981.382697569446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45981.382697569446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45981.382697569446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45981.382697569446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45981.382697569446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45981.382697569446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45981.382697569446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45981.382697569446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45981.382697569446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45981.382697569446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45981.382697569446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45981.382697569446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45981.382697569446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45981.382697569446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45981.382697569446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45981.382697569446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45981.382697569446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45981.382697569446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45981.382697569446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45981.382697569446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45981.382697569446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45981.382697569446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45981.382697569446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45981.382697569446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45981.382697569446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45981.382697569446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45981.382697569446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45981.382697569446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45981.382697569446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45981.382697569446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45981.382697569446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45981.382697569446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45981.382697569446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45981.382697569446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45981.382697569446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45981.382697569446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45981.382697569446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45981.382697569446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45981.382697569446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45981.382697569446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45981.382697569446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45981.382697569446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45981.382697569446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45981.382697569446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45981.382697569446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45981.382697569446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45981.382697569446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45981.382697569446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45981.382697569446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45981.382697569446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45981.382697569446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45981.382697569446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45981.382697569446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45981.382697569446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45981.382697569446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45981.382697569446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45981.382697569446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45981.382697569446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45981.382697569446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45981.382697569446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45981.382697569446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45981.382697569446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45981.382697569446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45981.382697569446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45981.382697569446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45981.382697569446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45981.382697569446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45981.382697569446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45981.382697569446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45981.382697569446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45981.382697569446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45981.382697569446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45981.382697569446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45981.382697569446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45981.382697569446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45981.382697569446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45981.382697569446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45981.382697569446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45981.382697569446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45981.382697569446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45981.382697569446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45981.382697569446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45981.382697569446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45981.382697569446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45981.382697569446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45981.382697569446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45981.382697569446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45981.382697569446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45981.382697569446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45981.382697569446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45981.382697569446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45981.382697569446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45981.382697569446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45981.382697569446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45981.382697569446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45981.382697569446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45981.382697569446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45981.382697569446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45981.382697569446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45981.382697569446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45981.382697569446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45981.382697569446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45981.382697569446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45981.382697569446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45981.382697569446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45981.382697569446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45981.382697569446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277.90197997685027</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36792</v>
      </c>
      <c r="E3" s="94" t="s">
        <v>39021</v>
      </c>
      <c r="F3" s="95"/>
      <c r="G3" s="96">
        <f t="shared" ref="G3:G43" ca="1" si="0">IFERROR(NOW()-F3,"")</f>
        <v>45981.382697337962</v>
      </c>
      <c r="H3" s="95">
        <v>45981.294444444444</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36975</v>
      </c>
      <c r="E4" s="94" t="s">
        <v>39021</v>
      </c>
      <c r="F4" s="95">
        <v>45981.312430555554</v>
      </c>
      <c r="G4" s="96">
        <f t="shared" ca="1" si="0"/>
        <v>7.0266782407998107E-2</v>
      </c>
      <c r="H4" s="95">
        <v>45981.292361111111</v>
      </c>
      <c r="I4" s="113" t="str">
        <f>IFERROR(VLOOKUP(D4,DB!A:F,6,0),"")</f>
        <v>SCECO</v>
      </c>
      <c r="J4" s="113" t="str">
        <f>IFERROR(VLOOKUP(D4,DB!A:G,7,0),"")</f>
        <v>Dead</v>
      </c>
      <c r="K4" s="97" t="s">
        <v>39121</v>
      </c>
      <c r="L4" s="91" t="str">
        <f>IFERROR(VLOOKUP(D4,DB!A:I,9,0),"")</f>
        <v>Latis</v>
      </c>
    </row>
    <row r="5" spans="1:16" ht="15" customHeight="1">
      <c r="A5" s="113"/>
      <c r="B5" s="113" t="str">
        <f>IFERROR(VLOOKUP(D5,DB!A:K,11,0),"")</f>
        <v/>
      </c>
      <c r="C5" s="93"/>
      <c r="D5" s="91"/>
      <c r="E5" s="94"/>
      <c r="F5" s="95"/>
      <c r="G5" s="96">
        <f t="shared" ca="1" si="0"/>
        <v>45981.382697337962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45981.382697337962</v>
      </c>
      <c r="H6" s="95"/>
      <c r="I6" s="113" t="str">
        <f>IFERROR(VLOOKUP(D6,DB!A:F,6,0),"")</f>
        <v/>
      </c>
      <c r="J6" s="113" t="str">
        <f>IFERROR(VLOOKUP(D6,DB!A:G,7,0),"")</f>
        <v/>
      </c>
      <c r="K6" s="97"/>
      <c r="L6" s="91" t="str">
        <f>IFERROR(VLOOKUP(D6,DB!A:I,9,0),"")</f>
        <v/>
      </c>
    </row>
    <row r="7" spans="1:16" ht="15" customHeight="1">
      <c r="A7" s="113"/>
      <c r="B7" s="113" t="str">
        <f>IFERROR(VLOOKUP(D7,DB!A:K,11,0),"")</f>
        <v/>
      </c>
      <c r="C7" s="93"/>
      <c r="D7" s="134"/>
      <c r="E7" s="94"/>
      <c r="F7" s="95"/>
      <c r="G7" s="96">
        <f t="shared" ca="1" si="0"/>
        <v>45981.382697569446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45981.382697569446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45981.382697569446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45981.382697569446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45981.382697569446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45981.382697569446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45981.382697569446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45981.382697569446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45981.382697569446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45981.382697569446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45981.382697569446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45981.382697569446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45981.382697569446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45981.382697569446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45981.382697569446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45981.382697569446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45981.382697569446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45981.382697569446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45981.382697569446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45981.382697569446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45981.382697569446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45981.382697569446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45981.382697569446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45981.382697569446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45981.382697569446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45981.382697569446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45981.382697569446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45981.382697569446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45981.382697569446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45981.382697569446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45981.382697569446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45981.382697569446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45981.382697569446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45981.382697569446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45981.382697569446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45981.382697569446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45981.382697569446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45981.382697569446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45981.382697569446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45981.382697569446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45981.382697569446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45981.382697569446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45981.382697569446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45981.382697569446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45981.382697569446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45981.382697569446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45981.382697569446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45981.382697569446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45981.382697569446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45981.382697569446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45981.382697569446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45981.382697569446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45981.382697569446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45981.382697569446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45981.382697569446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45981.382697569446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45981.382697569446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45981.382697569446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45981.382697569446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45981.382697569446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45981.382697569446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45981.382697569446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45981.382697569446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45981.382697569446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45981.382697569446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45981.382697569446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45981.382697569446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45981.382697569446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45981.382697569446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45981.382697569446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45981.382697569446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45981.382697569446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45981.382697569446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45981.382697569446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45981.382697569446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45981.382697569446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45981.382697569446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45981.382697569446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45981.382697569446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45981.382697569446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45981.382697569446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45981.382697569446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45981.382697569446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45981.382697569446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45981.382697569446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45981.382697569446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45981.382697569446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45981.382697569446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45981.382697569446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45981.382697569446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45981.382697569446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45981.382697569446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45981.382697569446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45981.382697569446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45981.382697569446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45981.382697569446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45981.382697569446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45981.382697569446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45981.382697569446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45981.382697569446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45981.382697569446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45981.382697569446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45981.382697569446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45981.382697569446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45981.382697569446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45981.382697569446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45981.382697569446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45981.382697569446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45981.382697569446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45981.382697569446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45981.382697569446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45981.382697569446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45981.382697569446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45981.382697569446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45981.382697569446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45981.382697569446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45981.382697569446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45981.382697569446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45981.382697569446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45981.382697569446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45981.382697569446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45981.382697569446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45981.382697569446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45981.382697569446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45981.382697569446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45981.382697569446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45981.382697569446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45981.382697569446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45981.382697569446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45981.382697569446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45981.382697569446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45981.382697569446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45981.382697569446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45981.382697569446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45981.382697569446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45981.382697569446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45981.382697569446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45981.382697569446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45981.382697569446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45981.382697569446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45981.382697569446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45981.382697569446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45981.382697569446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45981.382697569446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45981.382697569446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45981.382697569446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45981.382697569446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45981.382697569446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45981.382697569446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45981.382697569446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45981.382697569446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45981.382697569446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45981.382697569446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45981.382697569446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45981.382697569446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45981.382697569446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45981.382697569446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45981.382697569446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45981.382697569446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45981.382697569446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45981.382697569446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45981.382697569446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45981.382697569446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45981.382697569446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45981.382697569446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45981.382697569446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45981.382697569446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45981.382697569446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45981.382697569446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45981.382697569446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45981.382697569446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45981.382697569446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45981.382697569446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45981.382697569446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45981.382697569446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45981.382697569446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45981.382697569446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45981.382697569446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45981.382697569446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45981.382697569446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45981.382697569446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45981.382697569446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45981.382697569446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45981.382697569446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45981.382697569446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45981.382697569446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45981.382697569446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45981.382697569446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45981.382697569446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45981.382697569446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45981.382697569446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45981.382697569446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45981.382697569446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45981.382697569446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45981.382697569446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45981.382697569446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45981.382697569446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45981.382697569446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45981.382697569446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45981.382697569446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45981.382697569446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45981.382697569446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45981.382697569446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45981.382697569446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45981.382697569446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45981.382697569446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45981.382697569446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45981.382697569446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45981.382697569446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45981.382697569446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45981.382697569446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45981.382697569446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45981.382697569446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45981.382697569446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45981.382697569446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45981.382697569446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45981.382697569446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45981.382697569446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45981.382697569446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45981.382697569446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45981.382697569446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45981.382697569446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45981.382697569446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45981.382697569446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45981.382697569446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45981.382697569446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45981.382697569446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45981.382697569446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45981.382697569446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45981.382697569446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45981.382697569446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45981.382697569446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45981.382697569446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45981.382697569446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45981.382697569446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45981.382697569446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45981.382697569446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45981.382697569446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45981.382697569446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45981.382697569446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45981.382697569446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45981.382697569446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45981.382697569446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45981.382697569446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45981.382697569446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45981.382697569446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45981.382697569446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45981.382697569446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45981.382697569446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45981.382697569446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45981.382697569446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45981.382697569446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45981.382697569446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45981.382697569446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45981.382697569446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45981.382697569446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45981.382697569446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45981.382697569446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45981.382697569446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45981.382697569446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45981.382697569446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45981.382697569446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45981.382697569446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45981.382697569446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45981.382697569446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45981.382697569446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45981.382697569446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45981.382697569446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45981.382697569446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45981.382697569446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45981.382697569446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45981.382697569446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45981.382697569446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45981.382697569446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45981.382697569446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45981.382697569446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45981.382697569446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45981.382697569446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45981.382697569446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45981.382697569446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45981.382697569446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45981.382697569446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45981.382697569446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45981.382697569446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45981.382697569446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45981.382697569446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45981.382697569446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45981.382697569446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45981.382697569446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45981.382697569446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45981.382697569446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45981.382697569446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45981.382697569446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45981.382697569446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45981.382697569446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45981.382697569446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45981.382697569446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45981.382697569446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45981.382697569446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45981.382697569446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45981.382697569446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45981.382697569446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45981.382697569446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45981.382697569446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45981.382697569446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45981.382697569446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45981.382697569446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45981.382697569446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45981.382697569446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45981.382697569446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45981.382697569446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45981.382697569446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45981.382697569446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45981.382697569446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45981.382697569446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45981.382697569446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45981.382697569446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45981.382697569446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45981.382697569446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45981.382697569446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45981.382697569446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45981.382697569446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45981.382697569446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45981.382697569446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45981.382697569446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45981.382697569446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45981.382697569446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45981.382697569446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45981.382697569446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45981.382697569446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45981.382697569446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45981.382697569446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45981.382697569446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45981.382697569446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45981.382697569446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45981.382697569446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45981.382697569446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45981.382697569446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45981.382697569446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45981.382697569446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45981.382697569446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45981.382697569446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45981.382697569446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45981.382697569446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45981.382697569446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45981.382697569446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45981.382697569446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45981.382697569446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45981.382697569446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45981.382697569446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45981.382697569446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45981.382697569446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45981.382697569446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45981.382697569446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45981.382697569446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45981.382697569446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45981.382697569446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27" ca="1" si="6">IFERROR(NOW()-F364,"")</f>
        <v>45981.382697569446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45981.382697569446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45981.382697569446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45981.382697569446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45981.382697569446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45981.382697569446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45981.382697569446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45981.382697569446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45981.382697569446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45981.382697569446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45981.382697569446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45981.382697569446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45981.382697569446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45981.382697569446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45981.382697569446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45981.382697569446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45981.382697569446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45981.382697569446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45981.382697569446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45981.382697569446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45981.382697569446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45981.382697569446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45981.382697569446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45981.382697569446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45981.382697569446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45981.382697569446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45981.382697569446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45981.382697569446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45981.382697569446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45981.382697569446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45981.382697569446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45981.382697569446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45981.382697569446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45981.382697569446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45981.382697569446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45981.382697569446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45981.382697569446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45981.382697569446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45981.382697569446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45981.382697569446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45981.382697569446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45981.382697569446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45981.382697569446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45981.382697569446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45981.382697569446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45981.382697569446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45981.382697569446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45981.382697569446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45981.382697569446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45981.382697569446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45981.382697569446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45981.382697569446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45981.382697569446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45981.382697569446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45981.382697569446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45981.382697569446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45981.382697569446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45981.382697569446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45981.382697569446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45981.382697569446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45981.382697569446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45981.382697569446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45981.382697569446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45981.382697569446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ref="G428:G473" ca="1" si="7">IFERROR(NOW()-F428,"")</f>
        <v>45981.382697569446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45981.382697569446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45981.382697569446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45981.382697569446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45981.382697569446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45981.382697569446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45981.382697569446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45981.382697569446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45981.382697569446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45981.382697569446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45981.382697569446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45981.382697569446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45981.382697569446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45981.382697569446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45981.382697569446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45981.382697569446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45981.382697569446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45981.382697569446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45981.382697569446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45981.382697569446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45981.382697569446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45981.382697569446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45981.382697569446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45981.382697569446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45981.382697569446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45981.382697569446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45981.382697569446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45981.382697569446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45981.382697569446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45981.382697569446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45981.382697569446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45981.382697569446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45981.382697569446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45981.382697569446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45981.382697569446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45981.382697569446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45981.382697569446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45981.382697569446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45981.382697569446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45981.382697569446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45981.382697569446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45981.382697569446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45981.382697569446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45981.382697569446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45981.382697569446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45981.382697569446</v>
      </c>
      <c r="H473" s="95"/>
      <c r="I473" s="113" t="str">
        <f>IFERROR(VLOOKUP(D473,DB!A:F,6,0),"")</f>
        <v/>
      </c>
      <c r="J473" s="113" t="str">
        <f>IFERROR(VLOOKUP(D473,DB!A:G,7,0),"")</f>
        <v/>
      </c>
      <c r="K473" s="97"/>
      <c r="L473" s="91" t="str">
        <f>IFERROR(VLOOKUP(D473,DB!A:I,9,0),"")</f>
        <v/>
      </c>
    </row>
  </sheetData>
  <dataValidations count="2">
    <dataValidation allowBlank="1" showInputMessage="1" showErrorMessage="1" sqref="E1" xr:uid="{A4F81451-56CC-4543-9497-104C4E44EE4B}"/>
    <dataValidation type="list" allowBlank="1" showInputMessage="1" showErrorMessage="1" sqref="E2:E4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89.550637384258152</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55.193820254629827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32.721586458334059</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3.8678940972240525</v>
      </c>
      <c r="H5" s="128">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32197</v>
      </c>
      <c r="E6" s="109" t="s">
        <v>39104</v>
      </c>
      <c r="F6" s="128">
        <v>45981.328344907408</v>
      </c>
      <c r="G6" s="111">
        <f ca="1">IFERROR(NOW()-F6,"")</f>
        <v>5.4352430553990416E-2</v>
      </c>
      <c r="H6" s="128">
        <v>45981.322337962964</v>
      </c>
      <c r="I6" s="109" t="str">
        <f>IFERROR(VLOOKUP(D6,DB!A:F,6,0),"")</f>
        <v>SCECO</v>
      </c>
      <c r="J6" s="109" t="str">
        <f>IFERROR(VLOOKUP(D6,DB!A:G,7,0),"")</f>
        <v>Dead</v>
      </c>
      <c r="K6" s="109" t="s">
        <v>39131</v>
      </c>
      <c r="L6" s="109" t="str">
        <f>IFERROR(VLOOKUP(D6,DB!A:I,9,0),"")</f>
        <v>Latis</v>
      </c>
    </row>
    <row r="7" spans="1:13">
      <c r="A7" s="109"/>
      <c r="B7" s="109" t="str">
        <f>IFERROR(VLOOKUP(D7,DB!A:K,11,0),"")</f>
        <v/>
      </c>
      <c r="C7" s="109"/>
      <c r="D7"/>
      <c r="E7" s="109"/>
      <c r="F7" s="109"/>
      <c r="G7" s="111">
        <f ca="1">IFERROR(NOW()-F7,"")</f>
        <v>45981.382697337962</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45981.382697337962</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45981.382697337962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45981.382697337962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45981.382697337962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45981.382697337962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45981.382697337962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45981.382697337962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45981.382697337962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45981.382697337962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45981.382697337962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45981.382697337962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45981.382697337962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45981.382697337962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45981.382697337962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45981.382697337962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45981.382697337962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45981.382697337962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45981.382697337962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45981.382697337962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45981.382697337962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45981.382697337962</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45981.382697337962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45981.382697337962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45981.382697337962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45981.382697337962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45981.382697337962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45981.382697337962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45981.382697337962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45981.382697337962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45981.382697337962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45981.382697337962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45981.382697337962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45981.382697337962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45981.382697337962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45981.382697337962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45981.382697337962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45981.382697337962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45981.382697337962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45981.382697337962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45981.382697337962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45981.382697337962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45981.382697337962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45981.382697337962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45981.382697337962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45981.382697337962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45981.382697337962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45981.382697337962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45981.382697337962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45981.382697337962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45981.382697337962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45981.382697337962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45981.382697337962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45981.382697337962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45981.382697337962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45981.382697337962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45981.382697337962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45981.382697337962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45981.382697337962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45981.382697337962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45981.382697337962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45981.382697337962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45981.382697337962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45981.382697337962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45981.382697337962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45981.382697337962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45981.382697337962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45981.382697337962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45981.382697337962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45981.382697337962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45981.382697337962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45981.382697337962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45981.382697337962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45981.382697337962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45981.382697337962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45981.382697337962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45981.382697337962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45981.382697337962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45981.382697337962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45981.382697337962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45981.382697337962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45981.382697337962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45981.382697337962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45981.382697337962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45981.382697337962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45981.382697337962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45981.382697337962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45981.382697337962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45981.382697337962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45981.382697337962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45981.382697337962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45981.382697337962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45981.382697337962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45981.382697337962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45981.382697337962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45981.382697337962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45981.382697337962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45981.382697337962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45981.382697337962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45981.382697337962</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45981.382697337962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45981.382697337962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45981.382697337962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45981.382697337962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45981.382697337962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45981.382697337962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45981.382697337962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45981.382697337962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45981.382697337962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45981.382697337962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45981.382697337962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45981.382697337962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45981.382697337962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45981.382697337962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45981.382697337962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45981.382697337962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45981.382697337962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45981.382697337962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45981.382697337962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45981.382697337962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45981.382697337962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45981.382697337962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45981.382697337962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45981.382697337962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45981.382697337962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45981.382697337962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45981.382697337962</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45981.382697337962</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33716</v>
      </c>
      <c r="E2" s="109"/>
      <c r="F2" s="121"/>
      <c r="G2" s="104">
        <f t="shared" ref="G2:G16" ca="1" si="0">IFERROR(NOW()-F2,"-")</f>
        <v>45981.382697569446</v>
      </c>
      <c r="H2" s="121">
        <v>45981.300902777781</v>
      </c>
      <c r="I2" s="119" t="str">
        <f>IFERROR(VLOOKUP(D2,DB!A:F,6,0),"")</f>
        <v>SCECO</v>
      </c>
      <c r="J2" s="119" t="str">
        <f>IFERROR(VLOOKUP(D2,DB!A:G,7,0),"")</f>
        <v>Vandalized</v>
      </c>
      <c r="K2" s="122" t="s">
        <v>39132</v>
      </c>
      <c r="L2" s="123" t="str">
        <f>IFERROR(VLOOKUP(D2,DB!A:I,9,0),"")</f>
        <v>Latis</v>
      </c>
    </row>
    <row r="3" spans="1:16382" ht="31.5" customHeight="1">
      <c r="A3" s="118" t="s">
        <v>39118</v>
      </c>
      <c r="B3" s="119" t="str">
        <f>IFERROR(VLOOKUP(D3,DB!A:K,11,0),"")</f>
        <v>R6</v>
      </c>
      <c r="C3" s="120">
        <v>1</v>
      </c>
      <c r="D3" s="119" t="s">
        <v>36448</v>
      </c>
      <c r="E3" s="109"/>
      <c r="F3" s="121"/>
      <c r="G3" s="104">
        <f t="shared" ca="1" si="0"/>
        <v>45981.382697569446</v>
      </c>
      <c r="H3" s="121">
        <v>45981.338368055556</v>
      </c>
      <c r="I3" s="119" t="str">
        <f>IFERROR(VLOOKUP(D3,DB!A:F,6,0),"")</f>
        <v>SCECO</v>
      </c>
      <c r="J3" s="119" t="str">
        <f>IFERROR(VLOOKUP(D3,DB!A:G,7,0),"")</f>
        <v>Dead</v>
      </c>
      <c r="K3" s="122"/>
      <c r="L3" s="123" t="str">
        <f>IFERROR(VLOOKUP(D3,DB!A:I,9,0),"")</f>
        <v>Latis</v>
      </c>
    </row>
    <row r="4" spans="1:16382" ht="31.5" customHeight="1">
      <c r="A4" s="118" t="s">
        <v>39118</v>
      </c>
      <c r="B4" s="119" t="str">
        <f>IFERROR(VLOOKUP(D4,DB!A:K,11,0),"")</f>
        <v>R6</v>
      </c>
      <c r="C4" s="120">
        <v>1</v>
      </c>
      <c r="D4" s="119" t="s">
        <v>29744</v>
      </c>
      <c r="E4" s="109"/>
      <c r="F4" s="121"/>
      <c r="G4" s="104">
        <f t="shared" ca="1" si="0"/>
        <v>45981.382697569446</v>
      </c>
      <c r="H4" s="121">
        <v>45981.34988425926</v>
      </c>
      <c r="I4" s="119" t="str">
        <f>IFERROR(VLOOKUP(D4,DB!A:F,6,0),"")</f>
        <v>SCECO</v>
      </c>
      <c r="J4" s="119" t="str">
        <f>IFERROR(VLOOKUP(D4,DB!A:G,7,0),"")</f>
        <v>Dead+No BB Design</v>
      </c>
      <c r="K4" s="122" t="s">
        <v>39133</v>
      </c>
      <c r="L4" s="123" t="str">
        <f>IFERROR(VLOOKUP(D4,DB!A:I,9,0),"")</f>
        <v>Latis</v>
      </c>
    </row>
    <row r="5" spans="1:16382" ht="31.5" customHeight="1">
      <c r="A5" s="118"/>
      <c r="B5" s="119" t="str">
        <f>IFERROR(VLOOKUP(D5,DB!A:K,11,0),"")</f>
        <v/>
      </c>
      <c r="C5" s="120"/>
      <c r="D5" s="119"/>
      <c r="E5" s="109"/>
      <c r="F5" s="121"/>
      <c r="G5" s="104">
        <f t="shared" ca="1" si="0"/>
        <v>45981.382697569446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45981.382697569446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45981.382697569446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45981.382697569446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45981.382697569446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45981.382697569446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45981.382697569446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45981.382697569446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45981.382697569446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45981.382697569446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45981.382697569446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45981.382697569446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45981.382697569446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45981.382697569446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45981.382697569446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45981.382697569446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45981.382697569446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45981.382697569446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45981.382697569446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45981.382697569446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45981.382697569446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45981.382697569446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45981.382697569446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45981.382697569446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45981.382697569446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45981.382697569446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45981.382697569446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45981.382697569446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45981.382697569446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45981.382697569446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45981.382697569446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45981.382697569446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45981.382697569446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45981.382697569446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45981.382697569446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45981.382697569446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45981.382697569446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45981.382697569446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45981.382697569446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45981.382697569446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45981.382697569446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45981.382697569446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45981.382697569446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45981.382697569446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45981.382697569446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45981.382697569446</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2025-11-20T06:11:49Z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