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55" documentId="120_S{2AC9BD13-BADA-5192-A53E-5A8FF88502F6}" xr6:coauthVersionLast="47" xr6:coauthVersionMax="47" xr10:uidLastSave="{52208E0A-AE59-4A85-ACBC-EA8A8AC61CB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<sst xmlns="http://schemas.openxmlformats.org/spreadsheetml/2006/main" count="180296" uniqueCount="39131">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</sst>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314.14900069444411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17560</v>
      </c>
      <c r="E3" s="110" t="s">
        <v>39024</v>
      </c>
      <c r="F3" s="111">
        <v>45977.08315972222</v>
      </c>
      <c r="G3" s="112">
        <f t="shared" ref="G3:G8" ca="1" si="0">IFERROR(NOW()-F3,"")</f>
        <v>1.426689814979909E-2</v>
      </c>
      <c r="H3" s="111">
        <v>45977.077939814815</v>
      </c>
      <c r="I3" s="109" t="str">
        <f>IFERROR(VLOOKUP(D3,DB!A:F,6,0),"")</f>
        <v>Generator-SG</v>
      </c>
      <c r="J3" s="109" t="str">
        <f>IFERROR(VLOOKUP(D3,DB!A:G,7,0),"")</f>
        <v>Good</v>
      </c>
      <c r="K3" s="113"/>
      <c r="L3" s="114" t="str">
        <f>IFERROR(VLOOKUP(D3,DB!A:I,9,0),"")</f>
        <v>Latis</v>
      </c>
    </row>
    <row r="4" spans="1:15" ht="15" customHeight="1">
      <c r="A4" s="108"/>
      <c r="B4" s="109" t="str">
        <f>IFERROR(VLOOKUP(D4,DB!A:K,11,0),"")</f>
        <v/>
      </c>
      <c r="C4" s="109"/>
      <c r="D4" s="109"/>
      <c r="E4" s="110"/>
      <c r="F4" s="111"/>
      <c r="G4" s="112">
        <f t="shared" ca="1" si="0"/>
        <v>45977.09742662037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45977.09742662037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45977.09742662037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45977.09742662037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45977.09742662037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45977.09742662037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45977.09742662037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45977.09742662037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45977.09742662037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45977.09742662037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45977.09742662037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45977.09742662037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45977.09742662037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45977.09742662037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45977.09742662037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45977.09742662037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45977.09742662037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45977.09742662037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45977.09742662037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45977.09742662037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45977.09742662037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45977.09742662037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45977.09742662037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45977.09742662037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45977.09742662037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45977.09742662037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45977.09742662037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45977.09742662037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45977.09742662037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45977.09742662037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45977.09742662037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45977.09742662037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45977.09742662037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45977.09742662037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45977.09742662037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45977.09742662037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45977.09742662037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45977.09742662037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45977.09742662037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45977.09742662037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45977.09742662037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45977.09742662037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45977.09742662037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45977.09742662037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45977.09742662037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45977.09742662037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45977.09742662037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45977.09742662037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45977.09742662037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45977.09742662037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45977.09742662037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45977.09742662037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45977.09742662037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45977.09742662037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45977.09742662037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45977.09742662037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45977.09742662037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45977.09742662037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45977.09742662037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45977.09742662037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45977.09742662037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45977.09742662037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45977.09742662037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45977.09742662037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45977.09742662037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45977.09742662037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45977.09742662037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45977.09742662037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45977.09742662037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45977.09742662037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45977.09742662037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45977.09742662037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45977.09742662037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45977.09742662037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45977.09742662037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45977.09742662037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45977.09742662037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45977.09742662037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45977.09742662037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45977.09742662037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45977.09742662037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45977.09742662037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45977.09742662037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45977.09742662037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45977.09742662037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59" customFormat="1" ht="31.5" customHeight="1">
      <c r="A2" s="61" t="s">
        <v>39101</v>
      </c>
      <c r="B2" s="61" t="s">
        <v>27</v>
      </c>
      <c r="C2" s="61">
        <v>1</v>
      </c>
      <c r="D2" s="61" t="s">
        <v>19542</v>
      </c>
      <c r="E2" s="85" t="s">
        <v>39024</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152.09758865740878</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39106</v>
      </c>
      <c r="B4" s="18" t="str">
        <f>IFERROR(VLOOKUP(D4,DB!A:K,11,0),"")</f>
        <v>R2</v>
      </c>
      <c r="C4" s="18">
        <v>1</v>
      </c>
      <c r="D4" s="18" t="s">
        <v>39107</v>
      </c>
      <c r="E4" s="103" t="s">
        <v>39021</v>
      </c>
      <c r="F4" s="156">
        <v>45976.436342592591</v>
      </c>
      <c r="G4" s="105">
        <f ca="1">IFERROR(NOW()-F4,"-")</f>
        <v>0.66108402777899755</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39109</v>
      </c>
      <c r="B5" s="18" t="str">
        <f>IFERROR(VLOOKUP(D5,DB!A:K,11,0),"")</f>
        <v>R2</v>
      </c>
      <c r="C5" s="18">
        <v>1</v>
      </c>
      <c r="D5" s="18" t="s">
        <v>38840</v>
      </c>
      <c r="E5" s="103" t="s">
        <v>39021</v>
      </c>
      <c r="F5" s="104">
        <v>45976.723090277781</v>
      </c>
      <c r="G5" s="105">
        <f ca="1">IFERROR(NOW()-F5,"-")</f>
        <v>0.37433634258923121</v>
      </c>
      <c r="H5" s="156">
        <v>45976.715046296296</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4</v>
      </c>
      <c r="D6" s="18" t="s">
        <v>19048</v>
      </c>
      <c r="E6" s="103" t="s">
        <v>39021</v>
      </c>
      <c r="F6" s="104">
        <v>45976.932523148149</v>
      </c>
      <c r="G6" s="105">
        <f ca="1">IFERROR(NOW()-F6,"-")</f>
        <v>0.16490347222134005</v>
      </c>
      <c r="H6" s="156">
        <v>45976.920451388891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39113</v>
      </c>
      <c r="B7" s="18" t="str">
        <f>IFERROR(VLOOKUP(D7,DB!A:K,11,0),"")</f>
        <v>R2</v>
      </c>
      <c r="C7" s="18">
        <v>1</v>
      </c>
      <c r="D7" s="18" t="s">
        <v>25661</v>
      </c>
      <c r="E7" s="103" t="s">
        <v>39021</v>
      </c>
      <c r="F7" s="104">
        <v>45977.018923611111</v>
      </c>
      <c r="G7" s="105">
        <f ca="1">IFERROR(NOW()-F7,"-")</f>
        <v>7.8503009259293322E-2</v>
      </c>
      <c r="H7" s="104">
        <v>45977.014143518521</v>
      </c>
      <c r="I7" s="18" t="str">
        <f>IFERROR(VLOOKUP(D7,DB!A:F,6,0),"")</f>
        <v>Generator-SG</v>
      </c>
      <c r="J7" s="18" t="str">
        <f>IFERROR(VLOOKUP(D7,DB!A:G,7,0),"")</f>
        <v>Vandalized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45977.09742662037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45977.09742662037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45977.09742662037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45977.09742662037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45977.09742662037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45977.09742662037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45977.09742662037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45977.09742662037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45977.09742662037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45977.09742662037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45977.09742662037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45977.09742662037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45977.09742662037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45977.09742662037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45977.09742662037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45977.09742662037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45977.09742662037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45977.09742662037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45977.09742662037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45977.09742662037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45977.09742662037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45977.09742662037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45977.09742662037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45977.09742662037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45977.09742662037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45977.09742662037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45977.09742662037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45977.09742662037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45977.09742662037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45977.09742662037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45977.09742662037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45977.09742662037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45977.09742662037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45977.09742662037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45977.09742662037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45977.09742662037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45977.09742662037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45977.09742662037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45977.09742662037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45977.09742662037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45977.09742662037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45977.09742662037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45977.09742662037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45977.09742662037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45977.09742662037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45977.09742662037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45977.09742662037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45977.09742662037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45977.09742662037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45977.09742662037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45977.09742662037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45977.09742662037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45977.09742662037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45977.09742662037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45977.09742662037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45977.09742662037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45977.09742662037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45977.09742662037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45977.09742662037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45977.09742662037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45977.09742662037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45977.09742662037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45977.09742662037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45977.09742662037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45977.09742662037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45977.09742662037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45977.09742662037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45977.09742662037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45977.09742662037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45977.09742662037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45977.09742662037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45977.09742662037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45977.09742662037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45977.09742662037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45977.09742662037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45977.09742662037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45977.09742662037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45977.09742662037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45977.09742662037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45977.09742662037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45977.09742662037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45977.09742662037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45977.09742662037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45977.09742662037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45977.09742662037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45977.09742662037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45977.09742662037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45977.09742662037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45977.09742662037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45977.09742662037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45977.09742662037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45977.09742662037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45977.09742662037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45977.09742662037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45977.09742662037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45977.09742662037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45977.09742662037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45977.09742662037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45977.09742662037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45977.09742662037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45977.09742662037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45977.09742662037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45977.09742662037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45977.09742662037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45977.09742662037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45977.09742662037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45977.09742662037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45977.09742662037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45977.09742662037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45977.09742662037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45977.09742662037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45977.09742662037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45977.09742662037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45977.09742662037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45977.09742662037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45977.09742662037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45977.09742662037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45977.09742662037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45977.09742662037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45977.09742662037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45977.09742662037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45977.09742662037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45977.09742662037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45977.09742662037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45977.09742662037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45977.09742662037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45977.09742662037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45977.09742662037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45977.09742662037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45977.09742662037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45977.09742662037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45977.09742662037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45977.09742662037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45977.09742662037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45977.09742662037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45977.09742662037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45977.09742662037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45977.09742662037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45977.09742662037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45977.09742662037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45977.09742662037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45977.09742662037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45977.09742662037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45977.09742662037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45977.09742662037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45977.09742662037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45977.09742662037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45977.09742662037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45977.09742662037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45977.09742662037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45977.09742662037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45977.09742662037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45977.09742662037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45977.09742662037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45977.09742662037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45977.09742662037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45977.09742662037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45977.09742662037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45977.09742662037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45977.09742662037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45977.09742662037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45977.09742662037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45977.09742662037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45977.09742662037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45977.09742662037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45977.09742662037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45977.09742662037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45977.09742662037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45977.09742662037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45977.09742662037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45977.09742662037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45977.09742662037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45977.09742662037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45977.09742662037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45977.09742662037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45977.09742662037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45977.09742662037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45977.09742662037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45977.09742662037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45977.09742662037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45977.09742662037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45977.09742662037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45977.09742662037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45977.09742662037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45977.09742662037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45977.09742662037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45977.09742662037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45977.09742662037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45977.09742662037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45977.09742662037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45977.09742662037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45977.09742662037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45977.09742662037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45977.09742662037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45977.09742662037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45977.09742662037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45977.09742662037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45977.09742662037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45977.09742662037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45977.09742662037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45977.09742662037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45977.09742662037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45977.09742662037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45977.09742662037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45977.09742662037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45977.09742662037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45977.09742662037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45977.09742662037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45977.09742662037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45977.09742662037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45977.09742662037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45977.09742662037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45977.09742662037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45977.09742662037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45977.09742662037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45977.09742662037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45977.09742662037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45977.09742662037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45977.09742662037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45977.09742662037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45977.09742662037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45977.09742662037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45977.09742662037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45977.09742662037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45977.09742662037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45977.09742662037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45977.09742662037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45977.09742662037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45977.09742662037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45977.09742662037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45977.09742662037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45977.09742662037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45977.09742662037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45977.09742662037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45977.09742662037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45977.09742662037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45977.09742662037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45977.09742662037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45977.09742662037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45977.09742662037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45977.09742662037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45977.09742662037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45977.09742662037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45977.09742662037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45977.09742662037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45977.09742662037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45977.09742662037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45977.09742662037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45977.09742662037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45977.09742662037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45977.09742662037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45977.09742662037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45977.09742662037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45977.09742662037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45977.09742662037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45977.09742662037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45977.09742662037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45977.09742662037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45977.09742662037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45977.09742662037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45977.09742662037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45977.09742662037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45977.09742662037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45977.09742662037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45977.09742662037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45977.09742662037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45977.09742662037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45977.09742662037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45977.09742662037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45977.09742662037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45977.09742662037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45977.09742662037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45977.09742662037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45977.09742662037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45977.09742662037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45977.09742662037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45977.09742662037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45977.09742662037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45977.09742662037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45977.09742662037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45977.09742662037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45977.09742662037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45977.09742662037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45977.09742662037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45977.09742662037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45977.09742662037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45977.09742662037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45977.09742662037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45977.09742662037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45977.09742662037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45977.09742662037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45977.09742662037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45977.09742662037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45977.09742662037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45977.09742662037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45977.09742662037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45977.09742662037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45977.09742662037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45977.09742662037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45977.09742662037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45977.09742662037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45977.09742662037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45977.09742662037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45977.09742662037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45977.09742662037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45977.09742662037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45977.09742662037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45977.09742662037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45977.09742662037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45977.09742662037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45977.09742662037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45977.09742662037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45977.09742662037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45977.09742662037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45977.09742662037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45977.09742662037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45977.09742662037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45977.09742662037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45977.09742662037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45977.09742662037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45977.09742662037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45977.09742662037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45977.09742662037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45977.09742662037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45977.09742662037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45977.09742662037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45977.09742662037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45977.09742662037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45977.09742662037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45977.09742662037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45977.09742662037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45977.09742662037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45977.09742662037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45977.09742662037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45977.09742662037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45977.09742662037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45977.09742662037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45977.09742662037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45977.09742662037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45977.09742662037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45977.09742662037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45977.09742662037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45977.09742662037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45977.09742662037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45977.09742662037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45977.09742662037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45977.09742662037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45977.09742662037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45977.09742662037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45977.09742662037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45977.09742662037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45977.09742662037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45977.09742662037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45977.09742662037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45977.09742662037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45977.09742662037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45977.09742662037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45977.09742662037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45977.09742662037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45977.09742662037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45977.09742662037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45977.09742662037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45977.09742662037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45977.09742662037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45977.09742662037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45977.09742662037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45977.09742662037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45977.09742662037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45977.09742662037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45977.09742662037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45977.09742662037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45977.09742662037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45977.09742662037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45977.09742662037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45977.09742662037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45977.09742662037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45977.09742662037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45977.09742662037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45977.09742662037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45977.09742662037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45977.09742662037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45977.09742662037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45977.09742662037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45977.09742662037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45977.09742662037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45977.09742662037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45977.09742662037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45977.09742662037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45977.09742662037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45977.09742662037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45977.09742662037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45977.09742662037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45977.09742662037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45977.09742662037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45977.09742662037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45977.09742662037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45977.09742662037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45977.09742662037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45977.09742662037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45977.09742662037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45977.09742662037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45977.09742662037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45977.09742662037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45977.09742662037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45977.09742662037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45977.09742662037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45977.09742662037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45977.09742662037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45977.09742662037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45977.09742662037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45977.09742662037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45977.09742662037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45977.09742662037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45977.09742662037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45977.09742662037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45977.09742662037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45977.09742662037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45977.09742662037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45977.09742662037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45977.09742662037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45977.09742662037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45977.09742662037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45977.09742662037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45977.09742662037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45977.09742662037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45977.09742662037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45977.09742662037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45977.09742662037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45977.09742662037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45977.09742662037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45977.09742662037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45977.09742662037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45977.09742662037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45977.09742662037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45977.09742662037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45977.09742662037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45977.09742662037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45977.09742662037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45977.09742662037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45977.09742662037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45977.09742662037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45977.09742662037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45977.09742662037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45977.09742662037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45977.09742662037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45977.09742662037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45977.09742662037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45977.09742662037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45977.09742662037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45977.09742662037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45977.09742662037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45977.09742662037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45977.09742662037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45977.09742662037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45977.09742662037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45977.09742662037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45977.09742662037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45977.09742662037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45977.09742662037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45977.09742662037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45977.09742662037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45977.09742662037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45977.09742662037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45977.09742662037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45977.09742662037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45977.09742662037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45977.09742662037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45977.09742662037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45977.09742662037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45977.09742662037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45977.09742662037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45977.09742662037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45977.09742662037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45977.09742662037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45977.09742662037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45977.09742662037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45977.09742662037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45977.09742662037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45977.09742662037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45977.09742662037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45977.09742662037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45977.09742662037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45977.09742662037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45977.09742662037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45977.09742662037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45977.09742662037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45977.09742662037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45977.09742662037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45977.09742662037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45977.09742662037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45977.09742662037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45977.09742662037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45977.09742662037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45977.09742662037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45977.09742662037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45977.09742662037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45977.09742662037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45977.09742662037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45977.09742662037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45977.09742662037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45977.09742662037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45977.09742662037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45977.09742662037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45977.09742662037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45977.09742662037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45977.09742662037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45977.09742662037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45977.09742662037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45977.09742662037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45977.09742662037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45977.09742662037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45977.09742662037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45977.09742662037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45977.09742662037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45977.09742662037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45977.09742662037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45977.09742662037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45977.09742662037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45977.09742662037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45977.09742662037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45977.09742662037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45977.09742662037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45977.09742662037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45977.09742662037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45977.09742662037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45977.09742662037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45977.09742662037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45977.09742662037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45977.09742662037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45977.09742662037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45977.09742662037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45977.09742662037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45977.09742662037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45977.09742662037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45977.09742662037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45977.09742662037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45977.09742662037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45977.09742662037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45977.09742662037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45977.09742662037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45977.09742662037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45977.09742662037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45977.09742662037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45977.09742662037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45977.09742662037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45977.09742662037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45977.09742662037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45977.09742662037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45977.09742662037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45977.09742662037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45977.09742662037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45977.09742662037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45977.09742662037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45977.09742662037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45977.09742662037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45977.09742662037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45977.09742662037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45977.09742662037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45977.09742662037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45977.09742662037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45977.09742662037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45977.09742662037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45977.09742662037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45977.09742662037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45977.09742662037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45977.09742662037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45977.09742662037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45977.09742662037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45977.09742662037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45977.09742662037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45977.09742662037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45977.09742662037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45977.09742662037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45977.09742662037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45977.09742662037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45977.09742662037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45977.09742662037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45977.09742662037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45977.09742662037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45977.09742662037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45977.09742662037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45977.09742662037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45977.09742662037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45977.09742662037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45977.09742662037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45977.09742662037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45977.09742662037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45977.09742662037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45977.09742662037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45977.09742662037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45977.09742662037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45977.09742662037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45977.09742662037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45977.09742662037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45977.09742662037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45977.09742662037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45977.09742662037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45977.09742662037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45977.09742662037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45977.09742662037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45977.09742662037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45977.09742662037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45977.09742662037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45977.09742662037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45977.09742662037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45977.09742662037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45977.09742662037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45977.09742662037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45977.09742662037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45977.09742662037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45977.09742662037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45977.09742662037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45977.09742662037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45977.09742662037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45977.09742662037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45977.09742662037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45977.09742662037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45977.09742662037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45977.09742662037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45977.09742662037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45977.09742662037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45977.09742662037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45977.09742662037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45977.09742662037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45977.09742662037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45977.09742662037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45977.09742662037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45977.09742662037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45977.09742662037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45977.09742662037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45977.09742662037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45977.09742662037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45977.09742662037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45977.09742662037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45977.09742662037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45977.09742662037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45977.09742662037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45977.09742662037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45977.09742662037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45977.09742662037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45977.09742662037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45977.09742662037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45977.09742662037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45977.09742662037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45977.09742662037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45977.09742662037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45977.09742662037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45977.09742662037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45977.09742662037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45977.09742662037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45977.09742662037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45977.09742662037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45977.09742662037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45977.09742662037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45977.09742662037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45977.09742662037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45977.09742662037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45977.09742662037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45977.09742662037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45977.09742662037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45977.09742662037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45977.09742662037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45977.09742662037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45977.09742662037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45977.09742662037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45977.09742662037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45977.09742662037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45977.09742662037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45977.09742662037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45977.09742662037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45977.09742662037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45977.09742662037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45977.09742662037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45977.09742662037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45977.09742662037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45977.09742662037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45977.09742662037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45977.09742662037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45977.09742662037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45977.09742662037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45977.09742662037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45977.09742662037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45977.09742662037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45977.09742662037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45977.09742662037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45977.09742662037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45977.09742662037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45977.09742662037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45977.09742662037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45977.09742662037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45977.09742662037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45977.09742662037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45977.09742662037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45977.09742662037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45977.09742662037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45977.09742662037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45977.09742662037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45977.09742662037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45977.09742662037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45977.09742662037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45977.09742662037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45977.09742662037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45977.09742662037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45977.09742662037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45977.09742662037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45977.09742662037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45977.09742662037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45977.09742662037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45977.09742662037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45977.09742662037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45977.09742662037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45977.09742662037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45977.09742662037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45977.09742662037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45977.09742662037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45977.09742662037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45977.09742662037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45977.09742662037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45977.09742662037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45977.09742662037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45977.09742662037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45977.09742662037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45977.09742662037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45977.09742662037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45977.09742662037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45977.09742662037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45977.09742662037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45977.09742662037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45977.09742662037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45977.09742662037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45977.09742662037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45977.09742662037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45977.09742662037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45977.09742662037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45977.09742662037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45977.09742662037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45977.09742662037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45977.09742662037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45977.09742662037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45977.09742662037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45977.09742662037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45977.09742662037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45977.09742662037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45977.09742662037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45977.09742662037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45977.09742662037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45977.09742662037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45977.09742662037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45977.09742662037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45977.09742662037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45977.09742662037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45977.09742662037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45977.09742662037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45977.09742662037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45977.09742662037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45977.09742662037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45977.09742662037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45977.09742662037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45977.09742662037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45977.09742662037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45977.09742662037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45977.09742662037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45977.09742662037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45977.09742662037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45977.09742662037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45977.09742662037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45977.09742662037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45977.09742662037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45977.09742662037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45977.09742662037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45977.09742662037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45977.09742662037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45977.09742662037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45977.09742662037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45977.09742662037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45977.09742662037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45977.09742662037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45977.09742662037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45977.09742662037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45977.09742662037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45977.09742662037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45977.09742662037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45977.09742662037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45977.09742662037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45977.09742662037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45977.09742662037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45977.09742662037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45977.09742662037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45977.09742662037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45977.09742662037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45977.09742662037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45977.09742662037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45977.09742662037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45977.09742662037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45977.09742662037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45977.09742662037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45977.09742662037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45977.09742662037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45977.09742662037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45977.09742662037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45977.09742662037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45977.09742662037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45977.09742662037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45977.09742662037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45977.09742662037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45977.09742662037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45977.09742662037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45977.09742662037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45977.09742662037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45977.09742662037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45977.09742662037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45977.09742662037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45977.09742662037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45977.09742662037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45977.09742662037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45977.09742662037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45977.09742662037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45977.09742662037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45977.09742662037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45977.09742662037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45977.09742662037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45977.09742662037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45977.09742662037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45977.09742662037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45977.09742662037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45977.09742662037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45977.09742662037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45977.09742662037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45977.09742662037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45977.09742662037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45977.09742662037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45977.09742662037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45977.09742662037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45977.09742662037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45977.09742662037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45977.09742662037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45977.09742662037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45977.09742662037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45977.09742662037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45977.09742662037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45977.09742662037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45977.09742662037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45977.09742662037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45977.09742662037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45977.09742662037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45977.09742662037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45977.09742662037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45977.09742662037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45977.09742662037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45977.09742662037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45977.09742662037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45977.09742662037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45977.09742662037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45977.09742662037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45977.09742662037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45977.09742662037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45977.09742662037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45977.09742662037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45977.09742662037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45977.09742662037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45977.09742662037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45977.09742662037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45977.09742662037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45977.09742662037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45977.09742662037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45977.09742662037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45977.09742662037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45977.09742662037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45977.09742662037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45977.09742662037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45977.09742662037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45977.09742662037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45977.09742662037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45977.09742662037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45977.09742662037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45977.09742662037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45977.09742662037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45977.09742662037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45977.09742662037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45977.09742662037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45977.09742662037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45977.09742662037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45977.09742662037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45977.09742662037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45977.09742662037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45977.09742662037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45977.09742662037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45977.09742662037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45977.09742662037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45977.09742662037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45977.09742662037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45977.09742662037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45977.09742662037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45977.09742662037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45977.09742662037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45977.09742662037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45977.09742662037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45977.09742662037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45977.09742662037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45977.09742662037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45977.09742662037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45977.09742662037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45977.09742662037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45977.09742662037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45977.09742662037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45977.09742662037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45977.09742662037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45977.09742662037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45977.09742662037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45977.09742662037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45977.09742662037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45977.09742662037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45977.09742662037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45977.09742662037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45977.09742662037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45977.09742662037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45977.09742662037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45977.09742662037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45977.09742662037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45977.09742662037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45977.09742662037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45977.09742662037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45977.09742662037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45977.09742662037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45977.09742662037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45977.09742662037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45977.09742662037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45977.09742662037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45977.09742662037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45977.09742662037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45977.09742662037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45977.09742662037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45977.09742662037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45977.09742662037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45977.09742662037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45977.09742662037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45977.09742662037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45977.09742662037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45977.09742662037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45977.09742662037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45977.09742662037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45977.09742662037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45977.09742662037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45977.09742662037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45977.09742662037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45977.09742662037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45977.09742662037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45977.09742662037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45977.09742662037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45977.09742662037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45977.09742662037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45977.09742662037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45977.09742662037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45977.09742662037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45977.09742662037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45977.09742662037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45977.09742662037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45977.09742662037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45977.09742662037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45977.09742662037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45977.09742662037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45977.09742662037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45977.09742662037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45977.09742662037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45977.09742662037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45977.09742662037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45977.09742662037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45977.09742662037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45977.09742662037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45977.09742662037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45977.09742662037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45977.09742662037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45977.09742662037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45977.09742662037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45977.09742662037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45977.09742662037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45977.09742662037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45977.09742662037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45977.09742662037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45977.09742662037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45977.09742662037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45977.09742662037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45977.09742662037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45977.09742662037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45977.09742662037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45977.09742662037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45977.09742662037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45977.09742662037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45977.09742662037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45977.09742662037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45977.09742662037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45977.09742662037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45977.09742662037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45977.09742662037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45977.09742662037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45977.09742662037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45977.09742662037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45977.09742662037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45977.09742662037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45977.09742662037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45977.09742662037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45977.09742662037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45977.09742662037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45977.09742662037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45977.09742662037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45977.09742662037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45977.09742662037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45977.09742662037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45977.09742662037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45977.09742662037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45977.09742662037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45977.09742662037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45977.09742662037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273.61670902777405</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34317</v>
      </c>
      <c r="E3" s="95" t="s">
        <v>39021</v>
      </c>
      <c r="F3" s="96">
        <v>45976.589108796295</v>
      </c>
      <c r="G3" s="97">
        <f ca="1">IFERROR(NOW()-F3,"")</f>
        <v>0.50831782407476567</v>
      </c>
      <c r="H3" s="96">
        <v>45976.583136574074</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36293</v>
      </c>
      <c r="E4" s="95" t="s">
        <v>39021</v>
      </c>
      <c r="F4" s="96">
        <v>45976.786273148151</v>
      </c>
      <c r="G4" s="97">
        <f ca="1">IFERROR(NOW()-F4,"")</f>
        <v>0.31115347221930278</v>
      </c>
      <c r="H4" s="96">
        <v>45976.780682870369</v>
      </c>
      <c r="I4" s="135" t="str">
        <f>IFERROR(VLOOKUP(D4,DB!A:F,6,0),"")</f>
        <v>Generator-SG</v>
      </c>
      <c r="J4" s="135" t="str">
        <f>IFERROR(VLOOKUP(D4,DB!A:G,7,0),"")</f>
        <v>No BB Shifted</v>
      </c>
      <c r="K4" s="98" t="s">
        <v>39120</v>
      </c>
      <c r="L4" s="92" t="str">
        <f>IFERROR(VLOOKUP(D4,DB!A:I,9,0),"")</f>
        <v>Latis</v>
      </c>
    </row>
    <row r="5" spans="1:16" ht="15" customHeight="1">
      <c r="A5" s="135"/>
      <c r="B5" s="135" t="str">
        <f>IFERROR(VLOOKUP(D5,DB!A:K,11,0),"")</f>
        <v/>
      </c>
      <c r="C5" s="94"/>
      <c r="D5" s="92"/>
      <c r="E5" s="95"/>
      <c r="F5" s="96"/>
      <c r="G5" s="97">
        <f ca="1">IFERROR(NOW()-F5,"")</f>
        <v>45977.09742662037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45977.09742662037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45977.09742662037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45977.09742662037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45977.09742662037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45977.09742662037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45977.09742662037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45977.09742662037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45977.09742662037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45977.09742662037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45977.09742662037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45977.09742662037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45977.09742662037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45977.09742662037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45977.09742662037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45977.09742662037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45977.09742662037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45977.09742662037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45977.09742662037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45977.09742662037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45977.09742662037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45977.09742662037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45977.09742662037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45977.09742662037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45977.09742662037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45977.09742662037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45977.09742662037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45977.09742662037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45977.09742662037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45977.09742662037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45977.09742662037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45977.09742662037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45977.09742662037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45977.09742662037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45977.09742662037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45977.09742662037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45977.09742662037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45977.09742662037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45977.09742662037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45977.09742662037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45977.09742662037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45977.09742662037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45977.09742662037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45977.09742662037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45977.09742662037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45977.09742662037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45977.09742662037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45977.09742662037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45977.09742662037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45977.09742662037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45977.09742662037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45977.09742662037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45977.09742662037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45977.09742662037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45977.09742662037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45977.09742662037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45977.09742662037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45977.09742662037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45977.09742662037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45977.09742662037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45977.09742662037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45977.09742662037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45977.09742662037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45977.09742662037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45977.09742662037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45977.09742662037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45977.09742662037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45977.09742662037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45977.09742662037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45977.09742662037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45977.09742662037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45977.09742662037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45977.09742662037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45977.09742662037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45977.09742662037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45977.09742662037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45977.09742662037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45977.09742662037</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85.265366435181932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39024</v>
      </c>
      <c r="F3" s="38">
        <v>45926.188877314817</v>
      </c>
      <c r="G3" s="116">
        <f t="shared" ref="G3" ca="1" si="0">IFERROR(NOW()-F3,"")</f>
        <v>50.908549305553606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39024</v>
      </c>
      <c r="F4" s="125">
        <v>45948.661111111112</v>
      </c>
      <c r="G4" s="126">
        <f t="shared" ref="G4" ca="1" si="1">IFERROR(NOW()-F4,"")</f>
        <v>28.436315509257838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c r="D6" s="124" t="s">
        <v>33027</v>
      </c>
      <c r="E6" s="124" t="s">
        <v>39021</v>
      </c>
      <c r="F6" s="158">
        <v>45977.009479166663</v>
      </c>
      <c r="G6" s="126">
        <f t="shared" ref="G6:G31" ca="1" si="2">IFERROR(NOW()-F6,"")</f>
        <v>8.7947453706874512E-2</v>
      </c>
      <c r="H6" s="158">
        <v>45976.947858796295</v>
      </c>
      <c r="I6" s="124" t="str">
        <f>IFERROR(VLOOKUP(D6,DB!A:F,6,0),"")</f>
        <v>SCECO</v>
      </c>
      <c r="J6" s="124" t="str">
        <f>IFERROR(VLOOKUP(D6,DB!A:G,7,0),"")</f>
        <v>No BB Design</v>
      </c>
      <c r="K6" s="124" t="s">
        <v>39130</v>
      </c>
      <c r="L6" s="124" t="str">
        <f>IFERROR(VLOOKUP(D6,DB!A:I,9,0),"")</f>
        <v>Latis</v>
      </c>
    </row>
    <row r="7" spans="1:13">
      <c r="A7" s="124"/>
      <c r="B7" s="124" t="str">
        <f>IFERROR(VLOOKUP(D7,DB!A:K,11,0),"")</f>
        <v/>
      </c>
      <c r="C7" s="124"/>
      <c r="D7" s="124"/>
      <c r="E7" s="124"/>
      <c r="F7" s="124"/>
      <c r="G7" s="126">
        <f t="shared" ca="1" si="2"/>
        <v>45977.09742662037</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45977.09742662037</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45977.09742662037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45977.09742662037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45977.09742662037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45977.09742662037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45977.09742662037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45977.09742662037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45977.09742662037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45977.09742662037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45977.09742662037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45977.09742662037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45977.09742662037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45977.09742662037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45977.09742662037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45977.09742662037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45977.09742662037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45977.09742662037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45977.09742662037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45977.09742662037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45977.09742662037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45977.09742662037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45977.09742662037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45977.09742662037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45977.09742662037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45977.09742662037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45977.09742662037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45977.09742662037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45977.09742662037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45977.09742662037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45977.09742662037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45977.09742662037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45977.09742662037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45977.09742662037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45977.09742662037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45977.09742662037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45977.09742662037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45977.09742662037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45977.09742662037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45977.09742662037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45977.09742662037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45977.09742662037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45977.09742662037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45977.09742662037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45977.09742662037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45977.09742662037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45977.09742662037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45977.09742662037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45977.09742662037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45977.09742662037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45977.09742662037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45977.09742662037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45977.09742662037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45977.09742662037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45977.09742662037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45977.09742662037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45977.09742662037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45977.09742662037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45977.09742662037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45977.09742662037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45977.09742662037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45977.09742662037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45977.09742662037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45977.09742662037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45977.09742662037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45977.09742662037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45977.09742662037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45977.09742662037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45977.09742662037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45977.09742662037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45977.09742662037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45977.09742662037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45977.09742662037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45977.09742662037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45977.09742662037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45977.09742662037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45977.09742662037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45977.09742662037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45977.09742662037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45977.09742662037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45977.09742662037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45977.09742662037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45977.09742662037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45977.09742662037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45977.09742662037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45977.09742662037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45977.09742662037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45977.09742662037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45977.09742662037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45977.09742662037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45977.09742662037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45977.09742662037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45977.09742662037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45977.09742662037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45977.09742662037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45977.09742662037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45977.09742662037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45977.09742662037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45977.09742662037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45977.09742662037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45977.09742662037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45977.09742662037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45977.09742662037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45977.09742662037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45977.09742662037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45977.09742662037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45977.09742662037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45977.09742662037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45977.09742662037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45977.09742662037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45977.09742662037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45977.09742662037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45977.09742662037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45977.09742662037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45977.09742662037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45977.09742662037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45977.09742662037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45977.09742662037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45977.09742662037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45977.09742662037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45977.09742662037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45977.09742662037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45977.09742662037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45977.09742662037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45977.09742662037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45977.09742662037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45977.09742662037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45977.09742662037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45977.09742662037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45977.09742662037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45977.09742662037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45977.09742662037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45977.09742662037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45977.09742662037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45977.09742662037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45977.09742662037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45977.09742662037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45977.09742662037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45977.09742662037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45977.09742662037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45977.09742662037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45977.09742662037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45977.09742662037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45977.09742662037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45977.09742662037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45977.09742662037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45977.09742662037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45977.09742662037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45977.09742662037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45977.09742662037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45977.09742662037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45977.09742662037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45977.09742662037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45977.09742662037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45977.09742662037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45977.09742662037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45977.09742662037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45977.09742662037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45977.09742662037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45977.09742662037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45977.09742662037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45977.09742662037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45977.09742662037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45977.09742662037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45977.09742662037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45977.09742662037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45977.09742662037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45977.09742662037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45977.09742662037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45977.09742662037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45977.09742662037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45977.09742662037</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45977.09742662037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45977.09742662037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45977.09742662037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45977.09742662037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45977.09742662037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45977.09742662037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45977.09742662037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45977.09742662037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45977.09742662037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45977.09742662037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45977.09742662037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45977.09742662037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45977.09742662037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45977.09742662037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45977.09742662037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45977.09742662037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45977.09742662037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45977.09742662037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45977.09742662037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45977.09742662037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45977.09742662037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45977.09742662037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45977.09742662037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45977.09742662037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45977.09742662037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45977.09742662037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45977.09742662037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45977.09742662037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45977.09742662037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45977.09742662037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45977.09742662037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45977.09742662037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45977.09742662037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45977.09742662037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45977.09742662037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45977.09742662037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45977.09742662037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45977.09742662037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45977.09742662037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45977.09742662037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45977.09742662037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45977.09742662037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45977.09742662037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45977.09742662037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45977.09742662037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45977.09742662037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45977.09742662037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45977.09742662037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45977.09742662037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45977.09742662037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45977.09742662037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45977.09742662037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45977.09742662037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45977.09742662037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45977.09742662037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45977.09742662037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45977.09742662037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45977.09742662037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45977.09742662037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45977.09742662037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45977.09742662037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45977.09742662037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45977.09742662037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45977.09742662037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45977.09742662037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45977.09742662037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45977.09742662037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45977.09742662037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45977.09742662037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45977.09742662037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45977.09742662037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45977.09742662037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45977.09742662037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45977.09742662037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45977.09742662037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45977.09742662037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45977.09742662037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45977.09742662037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45977.09742662037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45977.09742662037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45977.09742662037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45977.09742662037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45977.09742662037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45977.09742662037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45977.09742662037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45977.09742662037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45977.09742662037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45977.09742662037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45977.09742662037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45977.09742662037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45977.09742662037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45977.09742662037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45977.09742662037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45977.09742662037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45977.09742662037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45977.09742662037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45977.09742662037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45977.09742662037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45977.09742662037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45977.09742662037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45977.09742662037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45977.09742662037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45977.09742662037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45977.09742662037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45977.09742662037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45977.09742662037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45977.09742662037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45977.09742662037</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2025-11-15T23:22:19Z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