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23" documentId="120_S{2AC9BD13-BADA-5192-A53E-5A8FF88502F6}" xr6:coauthVersionLast="47" xr6:coauthVersionMax="47" xr10:uidLastSave="{9EEF8B00-78FD-43C0-AEF7-292B9A3AEFC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J124" i="2"/>
  <c r="J125" i="2"/>
  <c r="J126" i="2"/>
  <c r="J127" i="2"/>
  <c r="J128" i="2"/>
  <c r="J129" i="2"/>
  <c r="J130" i="2"/>
  <c r="J131" i="2"/>
  <c r="J132" i="2"/>
  <c r="J133" i="2"/>
  <c r="J134" i="2"/>
  <c r="J135" i="2"/>
  <c r="J136" i="2"/>
  <c r="J137" i="2"/>
  <c r="J138" i="2"/>
  <c r="J139" i="2"/>
  <c r="J140" i="2"/>
  <c r="J141" i="2"/>
  <c r="J142" i="2"/>
  <c r="I124" i="2"/>
  <c r="I125" i="2"/>
  <c r="I126" i="2"/>
  <c r="I127" i="2"/>
  <c r="I128" i="2"/>
  <c r="I129" i="2"/>
  <c r="I130" i="2"/>
  <c r="I131" i="2"/>
  <c r="I132" i="2"/>
  <c r="I133" i="2"/>
  <c r="I134" i="2"/>
  <c r="I135" i="2"/>
  <c r="I136" i="2"/>
  <c r="I137" i="2"/>
  <c r="I138" i="2"/>
  <c r="I139" i="2"/>
  <c r="I140" i="2"/>
  <c r="I141" i="2"/>
  <c r="I142" i="2"/>
  <c r="G124" i="2"/>
  <c r="G125" i="2"/>
  <c r="G126" i="2"/>
  <c r="G127" i="2"/>
  <c r="G128" i="2"/>
  <c r="G129" i="2"/>
  <c r="G130" i="2"/>
  <c r="G131" i="2"/>
  <c r="G132" i="2"/>
  <c r="G133" i="2"/>
  <c r="G134" i="2"/>
  <c r="G135" i="2"/>
  <c r="G136" i="2"/>
  <c r="G137" i="2"/>
  <c r="G138" i="2"/>
  <c r="G139" i="2"/>
  <c r="G140" i="2"/>
  <c r="G141" i="2"/>
  <c r="G142" i="2"/>
  <c r="B124" i="2"/>
  <c r="B125" i="2"/>
  <c r="B126" i="2"/>
  <c r="B127" i="2"/>
  <c r="B128" i="2"/>
  <c r="B129" i="2"/>
  <c r="B130" i="2"/>
  <c r="B131" i="2"/>
  <c r="B132" i="2"/>
  <c r="B133" i="2"/>
  <c r="B134" i="2"/>
  <c r="B135" i="2"/>
  <c r="B136" i="2"/>
  <c r="B137" i="2"/>
  <c r="B138" i="2"/>
  <c r="B139" i="2"/>
  <c r="B140" i="2"/>
  <c r="B141" i="2"/>
  <c r="B14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<sst xmlns="http://schemas.openxmlformats.org/spreadsheetml/2006/main" count="181567" uniqueCount="39152">
  <si>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</si>
  <si>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</si>
  <si>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</si>
  <si>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</si>
  <si>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</si>
  <si>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</si>
  <si>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</si>
  <si>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</si>
  <si>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</si>
  <si>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</si>
  <si>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</si>
  <si>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</si>
  <si>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</si>
  <si>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</si>
  <si>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</si>
  <si>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</si>
  <si>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</si>
  <si>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</si>
  <si>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</si>
  <si>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</si>
  <si>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</si>
  <si>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</si>
  <si>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</si>
  <si>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</si>
  <si>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</si>
  <si>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</si>
  <si>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</si>
  <si>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</si>
  <si>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</si>
  <si>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</si>
  <si>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</si>
  <si>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</si>
  <si>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</si>
  <si>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</si>
  <si>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</si>
  <si>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</si>
  <si>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</si>
  <si>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</si>
  <si>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</si>
  <si>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</si>
  <si>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</si>
  <si>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</si>
  <si>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</si>
  <si>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</si>
  <si>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</si>
  <si>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</si>
  <si>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</si>
  <si>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</si>
  <si>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</si>
  <si>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</si>
  <si>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</si>
  <si>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</si>
  <si>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</si>
  <si>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</si>
  <si>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</si>
  <si>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</si>
  <si>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</si>
  <si>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</si>
  <si>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</si>
  <si>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</si>
  <si>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</si>
  <si>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</si>
  <si>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</si>
  <si>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</si>
  <si>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</si>
  <si>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</si>
  <si>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</si>
  <si>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</si>
  <si>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</si>
  <si>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</si>
  <si>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</si>
  <si>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</si>
  <si>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</si>
  <si>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</si>
  <si>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</si>
  <si>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</si>
  <si>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</si>
  <si>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</si>
  <si>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</si>
  <si>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</si>
  <si>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</si>
  <si>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</si>
  <si>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</si>
  <si>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</si>
  <si>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</si>
  <si>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</si>
  <si>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</si>
  <si>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</si>
  <si>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</si>
  <si>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</si>
  <si>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</si>
  <si>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</si>
  <si>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</si>
  <si>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</si>
  <si>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</si>
  <si>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</si>
  <si>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</si>
  <si>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</si>
  <si>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</si>
  <si>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</si>
  <si>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</si>
  <si>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</si>
  <si>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</si>
  <si>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</si>
  <si>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</si>
  <si>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</si>
  <si>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</si>
  <si>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</si>
  <si>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</si>
  <si>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</si>
  <si>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</si>
  <si>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</si>
  <si>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</si>
  <si>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</si>
  <si>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</si>
  <si>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</si>
  <si>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</si>
  <si>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</si>
  <si>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</si>
  <si>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</si>
  <si>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</si>
  <si>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</si>
  <si>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</si>
  <si>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</si>
  <si>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</si>
  <si>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</si>
  <si>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</si>
  <si>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</si>
  <si>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</si>
  <si>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</si>
  <si>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</si>
  <si>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</si>
  <si>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</si>
  <si>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</si>
  <si>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</si>
  <si>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</si>
  <si>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</si>
  <si>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</si>
  <si>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</si>
  <si>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</si>
  <si>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</si>
  <si>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</si>
  <si>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</si>
  <si>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</si>
  <si>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</si>
  <si>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</si>
  <si>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</si>
  <si>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</si>
  <si>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</si>
  <si>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</si>
  <si>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</si>
  <si>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</si>
  <si>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</si>
  <si>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</si>
  <si>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</si>
  <si>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</si>
  <si>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</si>
  <si>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</si>
  <si>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</si>
  <si>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</si>
  <si>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</si>
  <si>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</si>
  <si>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</si>
  <si>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</si>
  <si>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</si>
  <si>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</si>
  <si>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</si>
  <si>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</si>
  <si>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</si>
  <si>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</si>
  <si>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</si>
  <si>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</si>
  <si>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</si>
  <si>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</si>
  <si>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</si>
  <si>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</si>
  <si>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</si>
  <si>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</si>
  <si>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</si>
  <si>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</si>
  <si>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</si>
  <si>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</si>
  <si>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</si>
  <si>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</si>
  <si>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</si>
  <si>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</si>
  <si>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</si>
  <si>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</si>
  <si>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</si>
  <si>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</si>
  <si>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</si>
  <si>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</si>
  <si>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</si>
  <si>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</si>
  <si>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</si>
  <si>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</si>
  <si>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</si>
  <si>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</si>
  <si>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</si>
  <si>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</si>
  <si>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</si>
  <si>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</si>
  <si>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</si>
  <si>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</si>
  <si>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</si>
  <si>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</si>
  <si>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</si>
  <si>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</si>
  <si>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</si>
  <si>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</si>
  <si>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</si>
  <si>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</si>
  <si>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</si>
  <si>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</si>
  <si>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</si>
  <si>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</si>
  <si>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</si>
  <si>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</si>
  <si>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</si>
  <si>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</si>
  <si>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</si>
  <si>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</si>
  <si>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</si>
  <si>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</si>
  <si>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</si>
  <si>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</si>
  <si>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</si>
  <si>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</si>
  <si>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</si>
  <si>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</si>
  <si>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</si>
  <si>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</si>
  <si>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</si>
  <si>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</si>
  <si>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</si>
  <si>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</si>
  <si>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</si>
  <si>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</si>
  <si>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</si>
  <si>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</si>
  <si>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</si>
  <si>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</si>
  <si>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</si>
  <si>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</si>
  <si>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</si>
  <si>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</si>
  <si>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</si>
  <si>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</si>
  <si>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</si>
  <si>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</si>
  <si>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</si>
  <si>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</si>
  <si>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</si>
  <si>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</si>
  <si>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</si>
  <si>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</si>
  <si>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</si>
  <si>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</si>
  <si>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</si>
  <si>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</si>
  <si>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</si>
  <si>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</si>
  <si>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</si>
  <si>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</si>
  <si>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</si>
  <si>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</si>
  <si>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</si>
  <si>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</si>
  <si>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</si>
  <si>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</si>
  <si>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</si>
  <si>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</si>
  <si>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</si>
  <si>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</si>
  <si>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</si>
  <si>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</si>
  <si>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</si>
  <si>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</si>
  <si>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</si>
  <si>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</si>
  <si>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</si>
  <si>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</si>
  <si>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</si>
  <si>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</si>
  <si>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</si>
  <si>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</si>
  <si>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</si>
  <si>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</si>
  <si>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</si>
  <si>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</si>
  <si>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</si>
  <si>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</si>
  <si>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</si>
  <si>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</si>
  <si>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</si>
  <si>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</si>
  <si>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</si>
  <si>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</si>
  <si>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</si>
  <si>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</si>
  <si>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</si>
  <si>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</si>
  <si>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</si>
  <si>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</si>
  <si>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</si>
  <si>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</si>
  <si>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</si>
  <si>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</si>
  <si>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</si>
  <si>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</si>
  <si>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</si>
  <si>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</si>
  <si>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</si>
  <si>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</si>
  <si>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</si>
  <si>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</si>
  <si>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</si>
  <si>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</si>
  <si>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</si>
  <si>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</si>
  <si>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</si>
  <si>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</si>
  <si>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</si>
  <si>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</si>
  <si>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</si>
  <si>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</si>
  <si>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</si>
  <si>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</si>
  <si>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</si>
  <si>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</si>
  <si>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</si>
  <si>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</si>
  <si>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</si>
  <si>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</si>
  <si>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</si>
  <si>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</si>
  <si>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</si>
  <si>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</si>
  <si>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</si>
  <si>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</si>
  <si>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</si>
  <si>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</si>
  <si>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</si>
  <si>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</si>
  <si>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</si>
  <si>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</si>
  <si>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</si>
  <si>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</si>
  <si>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</si>
  <si>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</si>
  <si>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</si>
  <si>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</si>
  <si>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</si>
  <si>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</si>
  <si>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</si>
  <si>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</si>
  <si>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</si>
  <si>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</si>
  <si>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</si>
  <si>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</si>
  <si>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</si>
  <si>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</si>
  <si>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</si>
  <si>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</si>
  <si>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</si>
  <si>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</si>
  <si>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</si>
  <si>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</si>
  <si>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</si>
  <si>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</si>
  <si>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</si>
  <si>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</si>
  <si>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</si>
  <si>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</si>
  <si>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</si>
  <si>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</si>
  <si>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</si>
  <si>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</si>
  <si>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</si>
  <si>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</si>
  <si>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</si>
  <si>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</si>
  <si>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</si>
  <si>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</si>
  <si>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</si>
  <si>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</si>
  <si>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</si>
  <si>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</si>
  <si>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</si>
  <si>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</si>
  <si>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</si>
  <si>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</si>
  <si>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</si>
  <si>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</si>
  <si>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</si>
  <si>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</si>
  <si>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</si>
  <si>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</si>
  <si>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</si>
  <si>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</si>
  <si>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</si>
  <si>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</si>
  <si>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</si>
  <si>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</si>
  <si>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</si>
  <si>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</si>
  <si>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</si>
  <si>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</si>
  <si>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</si>
  <si>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</si>
  <si>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</si>
  <si>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</si>
  <si>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</si>
  <si>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</si>
  <si>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</si>
  <si>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</si>
  <si>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</si>
  <si>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</si>
  <si>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</si>
  <si>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</si>
  <si>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</si>
  <si>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</si>
  <si>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</si>
  <si>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</si>
  <si>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</si>
  <si>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</si>
  <si>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</si>
  <si>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</si>
  <si>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</si>
  <si>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</si>
  <si>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</si>
  <si>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</si>
  <si>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</si>
  <si>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</si>
  <si>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</si>
  <si>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</si>
  <si>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</si>
  <si>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</si>
  <si>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</si>
  <si>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</si>
  <si>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</si>
  <si>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</si>
  <si>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</si>
  <si>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</si>
  <si>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</si>
  <si>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</si>
  <si>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</si>
  <si>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</si>
  <si>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</si>
  <si>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</si>
  <si>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</si>
  <si>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</si>
  <si>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</si>
  <si>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</si>
  <si>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</si>
  <si>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</si>
  <si>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</si>
  <si>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</si>
  <si>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</si>
  <si>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</si>
  <si>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</si>
  <si>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</si>
  <si>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</si>
  <si>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</si>
  <si>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</si>
  <si>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</si>
  <si>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</si>
  <si>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</si>
  <si>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</si>
  <si>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</si>
  <si>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</si>
  <si>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</si>
  <si>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</si>
  <si>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</si>
  <si>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</si>
  <si>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</si>
  <si>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</si>
  <si>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</si>
  <si>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</si>
  <si>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</si>
  <si>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</si>
  <si>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</si>
  <si>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</si>
  <si>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</si>
  <si>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</si>
  <si>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</si>
  <si>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</si>
  <si>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</si>
  <si>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</si>
  <si>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</si>
  <si>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</si>
  <si>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</si>
  <si>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</si>
  <si>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</si>
  <si>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</si>
  <si>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</si>
  <si>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</si>
  <si>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</si>
  <si>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</si>
  <si>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</si>
  <si>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</si>
  <si>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</si>
  <si>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</si>
  <si>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</si>
  <si>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</si>
  <si>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</si>
  <si>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</si>
  <si>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</si>
  <si>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</si>
  <si>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</si>
  <si>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</si>
  <si>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</si>
  <si>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</si>
  <si>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</si>
  <si>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</si>
  <si>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</si>
  <si>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</si>
  <si>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</si>
  <si>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</si>
  <si>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</si>
  <si>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</si>
  <si>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</si>
  <si>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</si>
  <si>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</si>
  <si>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</si>
  <si>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</si>
  <si>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</si>
  <si>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</si>
  <si>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</si>
  <si>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</si>
  <si>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</si>
  <si>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</si>
  <si>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</si>
  <si>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</si>
  <si>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</si>
  <si>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</si>
  <si>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</si>
  <si>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</si>
  <si>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</si>
  <si>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</si>
  <si>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</si>
  <si>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</si>
  <si>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</si>
  <si>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</si>
  <si>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</si>
  <si>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</si>
  <si>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</si>
  <si>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</si>
  <si>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</si>
  <si>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</si>
  <si>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</si>
  <si>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</si>
  <si>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</si>
  <si>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</si>
  <si>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</si>
  <si>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</si>
  <si>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</si>
  <si>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</si>
  <si>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</si>
  <si>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</si>
  <si>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</si>
  <si>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</si>
  <si>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</si>
  <si>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</si>
  <si>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</si>
  <si>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</si>
  <si>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</si>
  <si>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</si>
  <si>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</si>
  <si>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</si>
  <si>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</si>
  <si>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</si>
  <si>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</si>
  <si>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</si>
  <si>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</si>
  <si>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</si>
  <si>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</si>
  <si>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</si>
  <si>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</si>
  <si>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</si>
  <si>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</si>
  <si>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</si>
  <si>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</si>
  <si>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</si>
  <si>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</si>
  <si>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</si>
  <si>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</si>
  <si>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</si>
  <si>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</si>
  <si>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</si>
  <si>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</si>
  <si>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</si>
  <si>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</si>
  <si>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</si>
  <si>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</si>
  <si>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</si>
  <si>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</si>
  <si>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</si>
  <si>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</si>
  <si>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</si>
  <si>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</si>
  <si>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</si>
  <si>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</si>
  <si>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</si>
  <si>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</si>
  <si>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</si>
  <si>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</si>
  <si>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</si>
  <si>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</si>
  <si>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</si>
  <si>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</si>
  <si>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</si>
  <si>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</si>
  <si>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</si>
  <si>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</si>
  <si>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</si>
  <si>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</si>
  <si>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</si>
  <si>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</si>
  <si>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</si>
  <si>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</si>
  <si>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</si>
  <si>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</si>
  <si>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</si>
  <si>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</si>
  <si>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</si>
  <si>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</si>
  <si>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</si>
  <si>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</si>
  <si>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</si>
  <si>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</si>
  <si>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</si>
  <si>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</si>
  <si>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</si>
  <si>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</si>
  <si>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</si>
  <si>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</si>
  <si>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</si>
  <si>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</si>
  <si>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</si>
  <si>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</si>
  <si>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</si>
  <si>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</si>
  <si>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</si>
  <si>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</si>
  <si>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</si>
  <si>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</si>
  <si>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</si>
  <si>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</si>
  <si>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</si>
  <si>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</si>
  <si>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</si>
  <si>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</si>
  <si>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</si>
  <si>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</si>
  <si>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</si>
  <si>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</si>
  <si>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</si>
  <si>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</si>
  <si>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</si>
  <si>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</si>
  <si>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</si>
  <si>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</si>
  <si>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</si>
  <si>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</si>
  <si>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</si>
  <si>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</si>
  <si>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</si>
  <si>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</si>
  <si>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</si>
  <si>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</si>
  <si>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</si>
  <si>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</si>
  <si>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</si>
  <si>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</si>
  <si>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</si>
  <si>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</si>
  <si>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</si>
  <si>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</si>
  <si>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</si>
  <si>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</si>
  <si>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</si>
  <si>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</si>
  <si>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</si>
  <si>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</si>
  <si>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</si>
  <si>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</si>
  <si>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</si>
  <si>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</si>
  <si>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</si>
  <si>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</si>
  <si>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</si>
  <si>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</si>
  <si>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</si>
  <si>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</si>
  <si>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</si>
  <si>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</si>
  <si>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</si>
  <si>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</si>
  <si>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</si>
  <si>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</si>
  <si>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</si>
  <si>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</si>
  <si>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</si>
  <si>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</si>
  <si>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</si>
  <si>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</si>
  <si>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</si>
  <si>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</si>
  <si>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</si>
  <si>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</si>
  <si>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</si>
  <si>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</si>
  <si>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</si>
  <si>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</si>
  <si>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</si>
  <si>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</si>
  <si>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</si>
  <si>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</si>
  <si>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</si>
  <si>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</si>
  <si>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</si>
  <si>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</si>
  <si>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</si>
  <si>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</si>
  <si>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</si>
  <si>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</si>
  <si>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</si>
  <si>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</si>
  <si>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</si>
  <si>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</si>
  <si>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</si>
  <si>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</si>
  <si>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</si>
  <si>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</si>
  <si>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</si>
  <si>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</si>
  <si>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</si>
  <si>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</si>
  <si>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</si>
  <si>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</si>
  <si>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</si>
  <si>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</si>
  <si>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</si>
  <si>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</si>
  <si>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</si>
  <si>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</si>
  <si>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</si>
  <si>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</si>
  <si>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</si>
  <si>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</si>
  <si>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</si>
  <si>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</si>
  <si>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</si>
  <si>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</si>
  <si>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</si>
  <si>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</si>
  <si>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</si>
  <si>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</si>
  <si>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</si>
  <si>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</si>
  <si>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</si>
  <si>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</si>
  <si>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</si>
  <si>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</si>
  <si>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</si>
  <si>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</si>
  <si>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</si>
  <si>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</si>
  <si>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</si>
  <si>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</si>
  <si>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</si>
  <si>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</si>
  <si>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</si>
  <si>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</si>
  <si>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</si>
  <si>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</si>
  <si>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</si>
  <si>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</si>
  <si>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</si>
  <si>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</si>
  <si>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</si>
  <si>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</si>
  <si>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</si>
  <si>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</si>
  <si>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</si>
  <si>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</si>
  <si>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</si>
  <si>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</si>
  <si>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</si>
  <si>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</si>
  <si>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</si>
  <si>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</si>
  <si>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</si>
  <si>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</si>
  <si>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</si>
  <si>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</si>
  <si>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</si>
  <si>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</si>
  <si>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</si>
  <si>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</si>
  <si>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</si>
  <si>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</si>
  <si>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</si>
  <si>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</si>
  <si>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</si>
  <si>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</si>
  <si>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</si>
  <si>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</si>
  <si>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</si>
  <si>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</si>
  <si>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</si>
  <si>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</si>
  <si>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</si>
  <si>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</si>
  <si>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</si>
  <si>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</si>
  <si>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</si>
  <si>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</si>
  <si>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</si>
  <si>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</si>
  <si>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</si>
  <si>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</si>
  <si>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</si>
  <si>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</si>
  <si>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</si>
  <si>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</si>
  <si>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</si>
  <si>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</si>
  <si>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</si>
  <si>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</si>
  <si>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</si>
  <si>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</si>
  <si>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</si>
  <si>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</si>
  <si>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</si>
  <si>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</si>
  <si>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</si>
  <si>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</si>
  <si>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</si>
  <si>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</si>
  <si>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</si>
  <si>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</si>
  <si>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</si>
  <si>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</si>
  <si>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</si>
  <si>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</si>
  <si>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</si>
  <si>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</si>
  <si>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</si>
  <si>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</si>
  <si>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</si>
  <si>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</si>
  <si>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</si>
  <si>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</si>
  <si>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</si>
  <si>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</si>
  <si>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</si>
  <si>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</si>
  <si>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</si>
  <si>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</si>
  <si>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</si>
  <si>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</si>
  <si>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</si>
  <si>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</si>
  <si>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</si>
  <si>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</si>
  <si>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</si>
  <si>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</si>
  <si>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</si>
  <si>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</si>
  <si>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</si>
  <si>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</si>
  <si>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</si>
  <si>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</si>
  <si>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</si>
  <si>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</si>
  <si>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</si>
  <si>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</si>
  <si>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</si>
  <si>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</si>
  <si>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</si>
  <si>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</si>
  <si>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</si>
  <si>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</si>
  <si>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</si>
  <si>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</si>
  <si>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</si>
  <si>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</si>
  <si>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</si>
  <si>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</si>
  <si>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</si>
  <si>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</si>
  <si>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</si>
  <si>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</si>
  <si>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</si>
  <si>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</si>
  <si>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</si>
  <si>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</si>
  <si>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</si>
  <si>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</si>
  <si>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</si>
  <si>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</si>
  <si>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</si>
  <si>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</si>
  <si>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</si>
  <si>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</si>
  <si>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</si>
  <si>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</si>
  <si>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</si>
  <si>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</si>
  <si>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</si>
  <si>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</si>
  <si>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</si>
  <si>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</si>
  <si>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</si>
  <si>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</si>
  <si>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</si>
  <si>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</si>
  <si>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</si>
  <si>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</si>
  <si>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</si>
  <si>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</si>
  <si>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</si>
  <si>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</si>
  <si>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</si>
  <si>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</si>
  <si>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</si>
  <si>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</si>
  <si>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</si>
  <si>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</si>
  <si>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</si>
  <si>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</si>
  <si>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</si>
  <si>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</si>
  <si>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</si>
  <si>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</si>
  <si>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</si>
  <si>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</si>
  <si>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</si>
  <si>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</si>
  <si>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</si>
  <si>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</si>
  <si>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</si>
  <si>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</si>
  <si>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</si>
  <si>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</si>
  <si>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</si>
  <si>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</si>
  <si>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</si>
  <si>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</si>
  <si>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</si>
  <si>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</si>
  <si>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</si>
  <si>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</si>
  <si>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</si>
  <si>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</si>
  <si>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</si>
  <si>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</si>
  <si>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</si>
  <si>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</si>
  <si>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</si>
  <si>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</si>
  <si>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</si>
  <si>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</si>
  <si>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</si>
  <si>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</si>
  <si>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</si>
  <si>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</si>
  <si>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</si>
  <si>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</si>
  <si>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</si>
  <si>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</si>
  <si>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</si>
  <si>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</si>
  <si>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</si>
  <si>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</si>
  <si>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</si>
  <si>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</si>
  <si>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</si>
  <si>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</si>
  <si>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</si>
  <si>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</si>
  <si>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</si>
  <si>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</si>
  <si>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</si>
  <si>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</si>
  <si>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</si>
  <si>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</si>
  <si>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</si>
  <si>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</si>
  <si>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</si>
  <si>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</si>
  <si>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</si>
  <si>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</si>
  <si>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</si>
  <si>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</si>
  <si>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</si>
  <si>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</si>
  <si>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</si>
  <si>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</si>
  <si>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</si>
  <si>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</si>
  <si>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</si>
  <si>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</si>
  <si>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</si>
  <si>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</si>
  <si>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</si>
  <si>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</si>
  <si>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</si>
  <si>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</si>
  <si>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</si>
  <si>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</si>
  <si>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</si>
  <si>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</si>
  <si>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</si>
  <si>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</si>
  <si>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</si>
  <si>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</si>
  <si>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</si>
  <si>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</si>
  <si>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</si>
  <si>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</si>
  <si>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</si>
  <si>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</si>
  <si>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</si>
  <si>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</si>
  <si>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</si>
  <si>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</si>
  <si>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</si>
  <si>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</si>
  <si>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</si>
  <si>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</si>
  <si>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</si>
  <si>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</si>
  <si>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</si>
  <si>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</si>
  <si>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</si>
  <si>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</si>
  <si>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</si>
  <si>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</si>
  <si>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</si>
  <si>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</si>
  <si>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</si>
  <si>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</si>
  <si>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</si>
  <si>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</si>
  <si>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</si>
  <si>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</si>
  <si>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</si>
  <si>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</si>
  <si>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</si>
  <si>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</si>
  <si>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</si>
  <si>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</si>
  <si>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</si>
  <si>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</si>
  <si>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</si>
  <si>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</si>
  <si>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</si>
  <si>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</si>
  <si>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</si>
  <si>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</si>
  <si>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</si>
  <si>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</si>
  <si>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</si>
  <si>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</si>
  <si>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</si>
  <si>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</si>
  <si>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</si>
  <si>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</si>
  <si>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</si>
  <si>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</si>
  <si>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</si>
  <si>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</si>
  <si>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</si>
  <si>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</si>
  <si>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</si>
  <si>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</si>
  <si>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</si>
  <si>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</si>
  <si>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</si>
  <si>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</si>
  <si>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</si>
  <si>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</si>
  <si>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</si>
  <si>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</si>
  <si>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</si>
  <si>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</si>
  <si>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</si>
  <si>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</si>
  <si>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</si>
  <si>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</si>
  <si>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</si>
  <si>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</si>
  <si>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</si>
  <si>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</si>
  <si>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</si>
  <si>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</si>
  <si>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</si>
  <si>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</si>
  <si>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</si>
  <si>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</si>
  <si>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</si>
  <si>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</si>
  <si>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</si>
  <si>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</si>
  <si>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</si>
  <si>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</si>
  <si>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</si>
  <si>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</si>
  <si>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</si>
  <si>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</si>
  <si>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</si>
  <si>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</si>
  <si>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</si>
  <si>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</si>
  <si>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</si>
  <si>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</si>
  <si>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</si>
  <si>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</si>
  <si>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</si>
  <si>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</si>
  <si>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</si>
  <si>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</si>
  <si>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</si>
  <si>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</si>
  <si>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</si>
  <si>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</si>
  <si>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</si>
  <si>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</si>
  <si>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</si>
  <si>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</si>
  <si>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</si>
  <si>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</si>
  <si>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</si>
  <si>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</si>
  <si>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</si>
  <si>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</si>
  <si>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</si>
  <si>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</si>
  <si>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</si>
  <si>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</si>
  <si>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</si>
  <si>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</si>
  <si>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</si>
  <si>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</si>
  <si>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</si>
  <si>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</si>
  <si>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</si>
  <si>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</si>
  <si>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</si>
  <si>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</si>
  <si>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</si>
  <si>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</si>
  <si>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</si>
  <si>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</si>
  <si>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</si>
  <si>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</si>
  <si>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</si>
  <si>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</si>
  <si>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</si>
  <si>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</si>
  <si>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</si>
  <si>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</si>
  <si>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</si>
  <si>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</si>
  <si>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</si>
  <si>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</si>
  <si>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</si>
  <si>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</si>
  <si>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</si>
  <si>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</si>
  <si>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</si>
  <si>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</si>
  <si>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</si>
  <si>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</si>
  <si>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</si>
  <si>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</si>
  <si>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</si>
  <si>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</si>
  <si>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</si>
  <si>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</si>
  <si>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</si>
  <si>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</si>
  <si>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</si>
  <si>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</si>
  <si>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</si>
  <si>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</si>
  <si>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</si>
  <si>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</si>
  <si>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</si>
  <si>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</si>
  <si>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</si>
  <si>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</si>
  <si>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</si>
  <si>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</si>
  <si>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</si>
  <si>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</si>
  <si>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</si>
  <si>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</si>
  <si>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</si>
  <si>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</si>
  <si>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</si>
  <si>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</si>
  <si>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</si>
  <si>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</si>
  <si>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</si>
  <si>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</si>
  <si>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</si>
  <si>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</si>
  <si>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</si>
  <si>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</si>
  <si>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</si>
  <si>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</si>
  <si>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</si>
  <si>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</si>
  <si>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</si>
  <si>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</si>
  <si>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</si>
  <si>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</si>
  <si>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</si>
  <si>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</si>
  <si>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</si>
  <si>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</si>
  <si>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</si>
  <si>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</si>
  <si>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</si>
  <si>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</si>
  <si>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</si>
  <si>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</si>
  <si>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</si>
  <si>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</si>
  <si>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</si>
  <si>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</si>
  <si>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</si>
  <si>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</si>
  <si>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</si>
  <si>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</si>
  <si>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</si>
  <si>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</si>
  <si>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</si>
  <si>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</si>
  <si>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</si>
  <si>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</si>
  <si>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</si>
  <si>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</si>
  <si>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</si>
  <si>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</si>
  <si>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</si>
  <si>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</si>
  <si>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</si>
  <si>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</si>
  <si>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</si>
  <si>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</si>
  <si>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</si>
  <si>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</si>
  <si>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</si>
  <si>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</si>
  <si>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</si>
  <si>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</si>
  <si>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</si>
  <si>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</si>
  <si>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</si>
  <si>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</si>
  <si>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</si>
  <si>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</si>
  <si>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</si>
  <si>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</si>
  <si>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</si>
  <si>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</si>
  <si>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</si>
  <si>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</si>
  <si>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</si>
  <si>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</si>
  <si>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</si>
  <si>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</si>
  <si>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</si>
  <si>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</si>
  <si>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</si>
  <si>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</si>
  <si>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</si>
  <si>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</si>
  <si>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</si>
  <si>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</si>
  <si>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</si>
  <si>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</si>
  <si>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</si>
  <si>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</si>
  <si>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</si>
  <si>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</si>
  <si>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</si>
  <si>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</si>
  <si>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</si>
  <si>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</si>
  <si>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</si>
  <si>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</si>
  <si>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</si>
  <si>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</si>
  <si>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</si>
  <si>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</si>
  <si>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</si>
  <si>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</si>
  <si>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</si>
  <si>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</si>
  <si>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</si>
  <si>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</si>
  <si>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</si>
  <si>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</si>
  <si>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</si>
  <si>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</si>
  <si>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</si>
  <si>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</si>
  <si>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</si>
  <si>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</si>
  <si>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</si>
  <si>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</si>
  <si>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</si>
  <si>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</si>
  <si>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</si>
  <si>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</si>
  <si>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</si>
  <si>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</si>
  <si>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</si>
  <si>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</si>
  <si>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</si>
  <si>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</si>
  <si>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</si>
  <si>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</si>
  <si>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</si>
  <si>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</si>
  <si>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</si>
  <si>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</si>
  <si>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</si>
  <si>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</si>
  <si>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</si>
  <si>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</si>
  <si>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</si>
  <si>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</si>
  <si>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</si>
  <si>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</si>
  <si>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</si>
  <si>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</si>
  <si>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</si>
  <si>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</si>
  <si>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</si>
  <si>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</si>
  <si>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</si>
  <si>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</si>
  <si>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</si>
  <si>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</si>
  <si>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</si>
  <si>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</si>
  <si>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</si>
  <si>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</si>
  <si>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</si>
  <si>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</si>
  <si>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</si>
  <si>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</si>
  <si>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</si>
  <si>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</si>
  <si>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</si>
  <si>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</si>
  <si>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</si>
  <si>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</si>
  <si>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</si>
  <si>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</si>
  <si>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</si>
  <si>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</si>
  <si>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</si>
  <si>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</si>
  <si>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</si>
  <si>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</si>
  <si>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</si>
  <si>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</si>
  <si>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</si>
  <si>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</si>
  <si>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</si>
  <si>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</si>
  <si>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</si>
  <si>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</si>
  <si>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</si>
  <si>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</si>
  <si>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</si>
  <si>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</si>
  <si>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</si>
  <si>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</si>
  <si>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</si>
  <si>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</si>
  <si>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</si>
  <si>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</si>
  <si>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</si>
  <si>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</si>
  <si>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</si>
  <si>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</si>
  <si>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</si>
  <si>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</si>
  <si>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</si>
  <si>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</si>
  <si>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</si>
  <si>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</si>
  <si>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</si>
  <si>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</si>
  <si>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</si>
  <si>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</si>
  <si>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</si>
  <si>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</si>
  <si>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</si>
  <si>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</si>
  <si>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</si>
  <si>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</si>
  <si>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</si>
  <si>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</si>
  <si>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</si>
  <si>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</si>
  <si>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</si>
  <si>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</si>
  <si>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</si>
  <si>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</si>
  <si>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</si>
  <si>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</si>
  <si>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</si>
  <si>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</si>
  <si>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</si>
  <si>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</si>
  <si>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</si>
  <si>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</si>
  <si>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</si>
  <si>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</si>
  <si>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</si>
  <si>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</si>
  <si>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</si>
  <si>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</si>
  <si>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</si>
  <si>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</si>
  <si>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</si>
  <si>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</si>
  <si>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</si>
  <si>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</si>
  <si>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</si>
  <si>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</si>
  <si>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</si>
  <si>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</si>
  <si>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</si>
  <si>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</si>
  <si>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</si>
  <si>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</si>
  <si>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</si>
  <si>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</si>
  <si>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</si>
  <si>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</si>
  <si>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</si>
  <si>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</si>
  <si>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</si>
  <si>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</si>
  <si>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</si>
  <si>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</si>
  <si>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</si>
  <si>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</si>
  <si>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</si>
  <si>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</si>
  <si>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</si>
  <si>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</si>
  <si>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</si>
  <si>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</si>
  <si>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</si>
  <si>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</si>
  <si>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</si>
  <si>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</si>
  <si>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</si>
  <si>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</si>
  <si>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</si>
  <si>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</si>
  <si>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</si>
  <si>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</si>
  <si>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</si>
  <si>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</si>
  <si>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</si>
  <si>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</si>
  <si>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</si>
  <si>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</si>
  <si>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</si>
  <si>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</si>
  <si>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</si>
  <si>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</si>
  <si>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</si>
  <si>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</si>
  <si>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</si>
  <si>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</si>
  <si>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</si>
  <si>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</si>
  <si>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</si>
  <si>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</si>
  <si>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</si>
  <si>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</si>
  <si>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</si>
  <si>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</si>
  <si>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</si>
  <si>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</si>
  <si>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</si>
  <si>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</si>
  <si>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</si>
  <si>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</si>
  <si>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</si>
  <si>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</si>
  <si>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</si>
  <si>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</si>
  <si>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</si>
  <si>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</si>
  <si>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</si>
  <si>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</si>
  <si>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</si>
  <si>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</si>
  <si>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</si>
  <si>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</si>
  <si>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</si>
  <si>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</si>
  <si>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</si>
  <si>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</si>
  <si>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</si>
  <si>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</si>
  <si>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</si>
  <si>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</si>
  <si>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</si>
  <si>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</si>
  <si>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</si>
  <si>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</si>
  <si>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</si>
  <si>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</si>
  <si>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</si>
  <si>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</si>
  <si>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</si>
  <si>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</si>
  <si>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</si>
  <si>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</si>
  <si>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</si>
  <si>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</si>
  <si>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</si>
  <si>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</si>
  <si>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</si>
  <si>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</si>
  <si>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</si>
  <si>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</si>
  <si>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</si>
  <si>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</si>
  <si>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</si>
  <si>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</si>
  <si>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</si>
  <si>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</si>
  <si>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</si>
  <si>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</si>
  <si>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</si>
  <si>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</si>
  <si>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</si>
  <si>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</si>
  <si>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</si>
  <si>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</si>
  <si>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</si>
  <si>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</si>
  <si>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</si>
  <si>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</si>
  <si>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</si>
  <si>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</si>
  <si>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</si>
  <si>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</si>
  <si>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</si>
  <si>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</si>
  <si>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</si>
  <si>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</si>
  <si>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</si>
  <si>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</si>
  <si>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</si>
  <si>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</si>
  <si>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</si>
  <si>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</si>
  <si>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</si>
  <si>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</si>
  <si>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</si>
  <si>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</si>
  <si>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</si>
  <si>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</si>
  <si>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</si>
  <si>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</si>
  <si>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</si>
  <si>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</si>
  <si>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</si>
  <si>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</si>
  <si>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</si>
  <si>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</si>
  <si>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</si>
  <si>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</si>
  <si>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</si>
  <si>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</si>
  <si>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</si>
  <si>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</si>
  <si>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</si>
  <si>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</si>
  <si>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</si>
  <si>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</si>
  <si>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</si>
  <si>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</si>
  <si>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</si>
  <si>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</si>
  <si>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</si>
  <si>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</si>
  <si>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</si>
  <si>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</si>
  <si>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</si>
  <si>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</si>
  <si>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</si>
  <si>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</si>
  <si>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</si>
  <si>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</si>
  <si>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</si>
  <si>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</si>
  <si>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</si>
  <si>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</si>
  <si>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</si>
  <si>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</si>
  <si>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</si>
  <si>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</si>
  <si>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</si>
  <si>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</si>
  <si>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</si>
  <si>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</si>
  <si>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</si>
  <si>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</si>
  <si>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</si>
  <si>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</si>
  <si>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</si>
  <si>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</si>
  <si>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</si>
  <si>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</si>
  <si>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</si>
  <si>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</si>
  <si>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</si>
  <si>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</si>
  <si>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</si>
  <si>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</si>
  <si>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</si>
  <si>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</si>
  <si>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</si>
  <si>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</si>
  <si>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</si>
  <si>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</si>
  <si>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</si>
  <si>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</si>
  <si>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</si>
  <si>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</si>
  <si>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</si>
  <si>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</si>
  <si>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</si>
  <si>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</si>
  <si>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</si>
  <si>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</si>
  <si>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</si>
  <si>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</si>
  <si>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</si>
  <si>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</si>
  <si>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</si>
  <si>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</si>
  <si>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</si>
  <si>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</si>
  <si>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</si>
  <si>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</si>
  <si>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</si>
  <si>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</si>
  <si>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</si>
  <si>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</si>
  <si>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</si>
  <si>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</si>
  <si>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</si>
  <si>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</si>
  <si>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</si>
  <si>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</si>
  <si>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</si>
  <si>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</si>
  <si>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</si>
  <si>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</si>
  <si>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</si>
  <si>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</si>
  <si>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</si>
  <si>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</si>
  <si>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</si>
  <si>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</si>
  <si>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</si>
  <si>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</si>
  <si>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</si>
  <si>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</si>
  <si>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</si>
  <si>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</si>
  <si>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</si>
  <si>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</si>
  <si>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</si>
  <si>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</si>
  <si>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</si>
  <si>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</si>
  <si>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</si>
  <si>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</si>
  <si>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</si>
  <si>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</si>
  <si>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</si>
  <si>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</si>
  <si>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</si>
  <si>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</si>
  <si>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</si>
  <si>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</si>
  <si>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</si>
  <si>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</si>
  <si>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</si>
  <si>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</si>
  <si>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</si>
  <si>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</si>
  <si>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</si>
  <si>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</si>
  <si>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</si>
  <si>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</si>
  <si>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</si>
  <si>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</si>
  <si>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</si>
  <si>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</si>
  <si>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</si>
  <si>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</si>
  <si>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</si>
  <si>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</si>
  <si>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</si>
  <si>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</si>
  <si>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</si>
  <si>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</si>
  <si>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</si>
  <si>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</si>
  <si>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</si>
  <si>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</si>
  <si>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</si>
  <si>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</si>
  <si>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</si>
  <si>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</si>
  <si>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</si>
  <si>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</si>
  <si>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</si>
  <si>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</si>
  <si>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</si>
  <si>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</si>
  <si>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</si>
  <si>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</si>
  <si>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</si>
  <si>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</si>
  <si>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</si>
  <si>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</si>
  <si>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</si>
  <si>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</si>
  <si>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</si>
  <si>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</si>
  <si>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</si>
  <si>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</si>
  <si>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</si>
  <si>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</si>
  <si>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</si>
  <si>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</si>
  <si>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</si>
  <si>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</si>
  <si>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</si>
  <si>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</si>
  <si>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</si>
  <si>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</si>
  <si>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</si>
  <si>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</si>
  <si>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</si>
  <si>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</si>
  <si>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</si>
  <si>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</si>
  <si>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</si>
  <si>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</si>
  <si>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</si>
  <si>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</si>
  <si>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</si>
  <si>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</si>
  <si>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</si>
  <si>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</si>
  <si>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</si>
  <si>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</si>
  <si>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</si>
  <si>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</si>
  <si>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</si>
  <si>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</si>
  <si>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</si>
  <si>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</si>
  <si>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</si>
  <si>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</si>
  <si>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</si>
  <si>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</si>
  <si>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</si>
  <si>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</si>
  <si>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</si>
  <si>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</si>
  <si>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</si>
  <si>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</si>
  <si>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</si>
  <si>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</si>
  <si>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</si>
  <si>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</si>
  <si>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</si>
  <si>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</si>
  <si>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</si>
  <si>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</si>
  <si>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</si>
  <si>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</si>
  <si>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</si>
  <si>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</si>
  <si>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</si>
  <si>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</si>
  <si>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</si>
  <si>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</si>
  <si>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</si>
  <si>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</si>
  <si>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</si>
  <si>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</si>
  <si>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</si>
  <si>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</si>
  <si>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</si>
  <si>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</si>
  <si>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</si>
  <si>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</si>
  <si>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</si>
  <si>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</si>
  <si>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</si>
  <si>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</si>
  <si>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</si>
  <si>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</si>
  <si>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</si>
  <si>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</si>
  <si>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</si>
  <si>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</si>
  <si>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</si>
  <si>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</si>
  <si>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</si>
  <si>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</si>
  <si>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</si>
  <si>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</si>
  <si>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</si>
  <si>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</si>
  <si>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</si>
  <si>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</si>
  <si>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</si>
  <si>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</si>
  <si>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</si>
  <si>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</si>
  <si>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</si>
  <si>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</si>
  <si>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</si>
  <si>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</si>
  <si>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</si>
  <si>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</si>
  <si>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</si>
  <si>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</si>
  <si>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</si>
  <si>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</si>
  <si>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</si>
  <si>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</si>
  <si>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</si>
  <si>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</si>
  <si>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</si>
  <si>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</si>
  <si>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</si>
  <si>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</si>
  <si>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</si>
  <si>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</si>
  <si>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</si>
  <si>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</si>
  <si>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</si>
  <si>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</si>
  <si>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</si>
  <si>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</si>
  <si>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</si>
  <si>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</si>
  <si>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</si>
  <si>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</si>
  <si>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</si>
  <si>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</si>
  <si>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</si>
  <si>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</si>
  <si>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</si>
  <si>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</si>
  <si>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</si>
  <si>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</si>
  <si>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</si>
  <si>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</si>
  <si>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</si>
  <si>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</si>
  <si>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</si>
  <si>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</si>
  <si>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</si>
  <si>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</si>
  <si>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</si>
  <si>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</si>
  <si>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</si>
  <si>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</si>
  <si>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</si>
  <si>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</si>
  <si>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</si>
  <si>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</si>
  <si>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</si>
  <si>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</si>
  <si>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</si>
  <si>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</si>
  <si>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</si>
  <si>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</si>
  <si>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</si>
  <si>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</si>
  <si>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</si>
  <si>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</si>
  <si>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</si>
  <si>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</si>
  <si>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</si>
  <si>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</si>
  <si>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</si>
  <si>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</si>
  <si>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</si>
  <si>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</si>
  <si>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</si>
  <si>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</si>
  <si>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</si>
  <si>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</si>
  <si>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</si>
  <si>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</si>
  <si>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</si>
  <si>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</si>
  <si>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</si>
  <si>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</si>
  <si>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</si>
  <si>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</si>
  <si>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</si>
  <si>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</si>
  <si>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</si>
  <si>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</si>
  <si>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</si>
  <si>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</si>
  <si>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</si>
  <si>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</si>
  <si>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</si>
  <si>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</si>
  <si>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</si>
  <si>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</si>
  <si>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</si>
  <si>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</si>
  <si>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</si>
  <si>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</si>
  <si>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</si>
  <si>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</si>
  <si>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</si>
  <si>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</si>
  <si>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</si>
  <si>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</si>
  <si>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</si>
  <si>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</si>
  <si>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</si>
  <si>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</si>
  <si>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</si>
  <si>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</si>
  <si>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</si>
  <si>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</si>
  <si>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</si>
  <si>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</si>
  <si>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</si>
  <si>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</si>
  <si>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</si>
  <si>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</si>
  <si>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</si>
  <si>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</si>
  <si>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</si>
  <si>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</si>
  <si>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</si>
  <si>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</si>
  <si>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</si>
  <si>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</si>
  <si>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</si>
  <si>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</si>
  <si>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</si>
  <si>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</si>
  <si>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</si>
  <si>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</si>
  <si>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</si>
  <si>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</si>
  <si>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</si>
  <si>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</si>
  <si>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</si>
  <si>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</si>
  <si>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</si>
  <si>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</si>
  <si>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</si>
  <si>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</si>
  <si>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</si>
  <si>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</si>
  <si>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</si>
  <si>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</si>
  <si>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</si>
  <si>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</si>
  <si>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</si>
  <si>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</si>
  <si>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</si>
  <si>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</si>
  <si>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</si>
  <si>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</si>
  <si>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</si>
  <si>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</si>
  <si>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</si>
  <si>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</si>
  <si>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</si>
  <si>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</si>
  <si>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</si>
  <si>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</si>
  <si>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</si>
  <si>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</si>
  <si>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</si>
  <si>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</si>
  <si>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</si>
  <si>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</si>
  <si>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</si>
  <si>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</si>
  <si>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</si>
  <si>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</si>
  <si>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</si>
  <si>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</si>
  <si>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</si>
  <si>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</si>
  <si>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</si>
  <si>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</si>
  <si>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</si>
  <si>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</si>
  <si>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</si>
  <si>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</si>
  <si>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</si>
  <si>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</si>
  <si>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</si>
  <si>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</si>
  <si>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</si>
  <si>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</si>
  <si>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</si>
  <si>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</si>
  <si>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</si>
  <si>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</si>
  <si>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</si>
  <si>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</si>
  <si>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</si>
  <si>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</si>
  <si>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</si>
  <si>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</si>
  <si>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</si>
  <si>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</si>
  <si>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</si>
  <si>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</si>
  <si>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</si>
  <si>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</si>
  <si>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</si>
  <si>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</si>
  <si>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</si>
  <si>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</si>
  <si>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</si>
  <si>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</si>
  <si>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</si>
  <si>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</si>
  <si>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</si>
  <si>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</si>
  <si>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</si>
  <si>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</si>
  <si>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</si>
  <si>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</si>
  <si>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</si>
  <si>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</si>
  <si>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</si>
  <si>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</si>
  <si>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</si>
  <si>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</si>
  <si>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</si>
  <si>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</si>
  <si>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</si>
  <si>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</si>
  <si>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</si>
  <si>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</si>
  <si>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</si>
  <si>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</si>
  <si>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</si>
  <si>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</si>
  <si>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</si>
  <si>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</si>
  <si>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</si>
  <si>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</si>
  <si>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</si>
  <si>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</si>
  <si>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</si>
  <si>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</si>
  <si>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</si>
  <si>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</si>
  <si>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</si>
  <si>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</si>
  <si>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</si>
  <si>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</si>
  <si>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</si>
  <si>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</si>
  <si>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</si>
  <si>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</si>
  <si>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</si>
  <si>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</si>
  <si>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</si>
  <si>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</si>
  <si>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</si>
  <si>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</si>
  <si>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</si>
  <si>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</si>
  <si>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</si>
  <si>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</si>
  <si>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</si>
  <si>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</si>
  <si>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</si>
  <si>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</si>
  <si>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</si>
  <si>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</si>
  <si>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</si>
  <si>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</si>
  <si>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</si>
  <si>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</si>
  <si>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</si>
  <si>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</si>
  <si>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</si>
  <si>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</si>
  <si>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</si>
  <si>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</si>
  <si>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</si>
  <si>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</si>
  <si>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</si>
  <si>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</si>
  <si>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</si>
  <si>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</si>
  <si>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</si>
  <si>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</si>
  <si>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</si>
  <si>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</si>
  <si>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</si>
  <si>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</si>
  <si>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</si>
  <si>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</si>
  <si>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</si>
  <si>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</si>
  <si>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</si>
  <si>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</si>
  <si>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</si>
  <si>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</si>
  <si>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</si>
  <si>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</si>
  <si>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</si>
  <si>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</si>
  <si>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</si>
  <si>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</si>
  <si>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</si>
  <si>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</si>
  <si>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</si>
  <si>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</si>
  <si>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</si>
  <si>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</si>
  <si>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</si>
  <si>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</si>
  <si>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</si>
  <si>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</si>
  <si>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</si>
  <si>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</si>
  <si>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</si>
  <si>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</si>
  <si>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</si>
  <si>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</si>
  <si>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</si>
  <si>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</si>
  <si>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</si>
  <si>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</si>
  <si>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</si>
  <si>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</si>
  <si>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</si>
  <si>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</si>
  <si>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</si>
  <si>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</si>
  <si>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</si>
  <si>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</si>
  <si>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</si>
  <si>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</si>
  <si>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</si>
  <si>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</si>
  <si>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</si>
  <si>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</si>
  <si>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</si>
  <si>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</si>
  <si>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</si>
  <si>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</si>
  <si>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</si>
  <si>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</si>
  <si>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</si>
  <si>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</si>
  <si>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</si>
  <si>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</si>
  <si>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</si>
  <si>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</si>
  <si>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</si>
  <si>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</si>
  <si>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</si>
  <si>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</si>
  <si>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</si>
  <si>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</si>
  <si>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</si>
  <si>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</si>
  <si>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</si>
  <si>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</si>
  <si>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</si>
  <si>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</si>
  <si>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</si>
  <si>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</si>
  <si>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</si>
  <si>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</si>
  <si>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</si>
  <si>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</si>
  <si>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</si>
  <si>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</si>
  <si>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</si>
  <si>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</si>
  <si>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</si>
  <si>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</si>
  <si>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</si>
  <si>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</si>
  <si>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</si>
  <si>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</si>
  <si>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</si>
  <si>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</si>
  <si>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</si>
  <si>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</si>
  <si>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</si>
  <si>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</si>
  <si>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</si>
  <si>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</si>
  <si>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</si>
  <si>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</si>
  <si>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</si>
  <si>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</si>
  <si>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</si>
  <si>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</si>
  <si>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</si>
  <si>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</si>
  <si>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</si>
  <si>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</si>
  <si>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</si>
  <si>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</si>
  <si>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</si>
  <si>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</si>
  <si>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</si>
  <si>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</si>
  <si>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</si>
  <si>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</si>
  <si>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</si>
  <si>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</si>
  <si>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</si>
  <si>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</si>
  <si>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</si>
  <si>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</si>
  <si>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</si>
  <si>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</si>
  <si>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</si>
  <si>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</si>
  <si>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</si>
  <si>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</si>
  <si>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</si>
  <si>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</si>
  <si>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</si>
  <si>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</si>
  <si>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</si>
  <si>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</si>
  <si>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</si>
  <si>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</si>
  <si>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</si>
  <si>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</si>
  <si>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</si>
  <si>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</si>
  <si>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</si>
  <si>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</si>
  <si>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</si>
  <si>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</si>
  <si>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</si>
  <si>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</si>
  <si>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</si>
  <si>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</si>
  <si>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</si>
  <si>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</si>
  <si>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</si>
  <si>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</si>
  <si>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</si>
  <si>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</si>
  <si>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</si>
  <si>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</si>
  <si>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</si>
  <si>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</si>
  <si>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</si>
  <si>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</si>
  <si>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</si>
  <si>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</si>
  <si>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</si>
  <si>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</si>
  <si>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</si>
  <si>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</si>
  <si>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</si>
  <si>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</si>
  <si>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</si>
  <si>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</si>
  <si>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</si>
  <si>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</si>
  <si>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</si>
  <si>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</si>
  <si>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</si>
  <si>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</si>
  <si>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</si>
  <si>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</si>
  <si>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</si>
  <si>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</si>
  <si>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</si>
  <si>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</si>
  <si>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</si>
  <si>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</si>
  <si>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</si>
  <si>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</si>
  <si>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</si>
  <si>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</si>
  <si>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</si>
  <si>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</si>
  <si>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</si>
  <si>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</si>
  <si>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</si>
  <si>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</si>
  <si>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</si>
  <si>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</si>
  <si>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</si>
  <si>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</si>
  <si>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</si>
  <si>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</si>
  <si>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</si>
  <si>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</si>
  <si>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</si>
  <si>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</si>
  <si>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</si>
  <si>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</si>
  <si>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</si>
  <si>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</si>
  <si>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</si>
  <si>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</si>
  <si>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</si>
  <si>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</si>
  <si>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</si>
  <si>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</si>
  <si>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</si>
  <si>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</si>
  <si>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</si>
  <si>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</si>
  <si>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</si>
  <si>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</si>
  <si>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</si>
  <si>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</si>
  <si>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</si>
  <si>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</si>
  <si>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</si>
  <si>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</si>
  <si>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</si>
  <si>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</si>
  <si>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</si>
  <si>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</si>
  <si>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</si>
  <si>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</si>
  <si>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</si>
  <si>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</si>
  <si>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</si>
  <si>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</si>
  <si>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</si>
  <si>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</si>
  <si>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</si>
  <si>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</si>
  <si>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</si>
  <si>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</si>
  <si>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</si>
  <si>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</si>
  <si>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</si>
  <si>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</si>
  <si>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</si>
  <si>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</si>
  <si>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</si>
  <si>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</si>
  <si>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</si>
  <si>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</si>
  <si>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</si>
  <si>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</si>
  <si>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</si>
  <si>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</si>
  <si>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</si>
  <si>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</si>
  <si>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</si>
  <si>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</si>
  <si>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</si>
  <si>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</si>
  <si>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</si>
  <si>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</si>
  <si>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</si>
  <si>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</si>
  <si>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</si>
  <si>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</si>
  <si>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</si>
  <si>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</si>
  <si>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</si>
  <si>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</si>
  <si>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</si>
  <si>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</si>
  <si>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</si>
  <si>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</si>
  <si>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</si>
  <si>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</si>
  <si>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</si>
  <si>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</si>
  <si>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</si>
  <si>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</si>
  <si>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</si>
  <si>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</si>
  <si>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</si>
  <si>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</si>
  <si>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</si>
  <si>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</si>
  <si>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</si>
  <si>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</si>
  <si>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</si>
  <si>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</si>
  <si>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</si>
  <si>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</si>
  <si>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</si>
  <si>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</si>
  <si>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</si>
  <si>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</si>
  <si>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</si>
  <si>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</si>
  <si>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</si>
  <si>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</si>
  <si>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</si>
  <si>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</si>
  <si>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</si>
  <si>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</si>
  <si>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</si>
  <si>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</si>
  <si>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</si>
  <si>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</si>
  <si>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</si>
  <si>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</si>
  <si>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</si>
  <si>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</si>
  <si>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</si>
  <si>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</si>
  <si>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</si>
  <si>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</si>
  <si>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</si>
  <si>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</si>
  <si>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</si>
  <si>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</si>
  <si>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</si>
  <si>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</si>
  <si>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</si>
  <si>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</si>
  <si>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</si>
  <si>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</si>
  <si>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</si>
  <si>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</si>
  <si>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</si>
  <si>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</si>
  <si>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</si>
  <si>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</si>
  <si>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</si>
  <si>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</si>
  <si>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</si>
  <si>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</si>
  <si>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</si>
  <si>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</si>
  <si>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</si>
  <si>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</si>
  <si>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</si>
  <si>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</si>
  <si>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</si>
  <si>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</si>
  <si>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</si>
  <si>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</si>
  <si>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</si>
  <si>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</si>
  <si>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</si>
  <si>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</si>
  <si>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</si>
  <si>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</si>
  <si>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</si>
  <si>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</si>
  <si>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</si>
  <si>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</si>
  <si>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</si>
  <si>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</si>
  <si>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</si>
  <si>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</si>
  <si>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</si>
  <si>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</si>
  <si>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</si>
  <si>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</si>
  <si>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</si>
  <si>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</si>
  <si>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</si>
  <si>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</si>
  <si>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</si>
  <si>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</si>
  <si>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</si>
  <si>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</si>
  <si>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</si>
  <si>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</si>
  <si>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</si>
  <si>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</si>
  <si>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</si>
  <si>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</si>
  <si>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</si>
  <si>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</si>
  <si>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</si>
  <si>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</si>
  <si>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</si>
  <si>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</si>
  <si>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</si>
  <si>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</si>
  <si>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</si>
  <si>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</si>
  <si>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</si>
  <si>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</si>
  <si>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</si>
  <si>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</si>
  <si>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</si>
  <si>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</si>
  <si>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</si>
  <si>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</si>
  <si>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</si>
  <si>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</si>
  <si>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</si>
  <si>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</si>
  <si>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</si>
  <si>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</si>
  <si>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</si>
  <si>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</si>
  <si>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</si>
  <si>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</si>
  <si>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</si>
  <si>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</si>
  <si>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</si>
  <si>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</si>
  <si>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</si>
  <si>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</si>
  <si>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</si>
  <si>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</si>
  <si>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</si>
  <si>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</si>
  <si>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</si>
  <si>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</si>
  <si>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</si>
  <si>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</si>
  <si>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</si>
  <si>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</si>
  <si>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</si>
  <si>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</si>
  <si>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</si>
  <si>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</si>
  <si>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</si>
  <si>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</si>
  <si>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</si>
  <si>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</si>
  <si>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</si>
  <si>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</si>
  <si>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</si>
  <si>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</si>
  <si>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</si>
  <si>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</si>
  <si>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</si>
  <si>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</si>
  <si>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</si>
  <si>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</si>
  <si>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</si>
  <si>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</si>
  <si>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</si>
  <si>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</si>
  <si>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</si>
  <si>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</si>
  <si>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</si>
  <si>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</si>
  <si>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</si>
  <si>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</si>
  <si>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</si>
  <si>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</si>
  <si>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</si>
  <si>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</si>
  <si>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</si>
  <si>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</si>
  <si>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</si>
  <si>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</si>
  <si>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</si>
  <si>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</si>
  <si>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</si>
  <si>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</si>
  <si>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</si>
  <si>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</si>
  <si>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</si>
  <si>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</si>
  <si>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</si>
  <si>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</si>
  <si>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</si>
  <si>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</si>
  <si>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</si>
  <si>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</si>
  <si>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</si>
  <si>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</si>
  <si>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</si>
  <si>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</si>
  <si>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</si>
  <si>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</si>
  <si>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</si>
  <si>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</si>
  <si>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</si>
  <si>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</si>
  <si>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</si>
  <si>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</si>
  <si>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</si>
  <si>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</si>
  <si>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</si>
  <si>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</si>
  <si>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</si>
  <si>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</si>
  <si>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</si>
  <si>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</si>
  <si>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</si>
  <si>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</si>
  <si>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</si>
  <si>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</si>
  <si>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</si>
  <si>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</si>
  <si>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</si>
  <si>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</si>
  <si>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</si>
  <si>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</si>
  <si>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</si>
  <si>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</si>
  <si>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</si>
  <si>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</si>
  <si>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</si>
  <si>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</si>
  <si>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</si>
  <si>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</si>
  <si>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</si>
  <si>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</si>
  <si>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</si>
  <si>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</si>
  <si>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</si>
  <si>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</si>
  <si>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</si>
  <si>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</si>
  <si>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</si>
  <si>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</si>
  <si>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</si>
  <si>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</si>
  <si>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</si>
  <si>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</si>
  <si>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</si>
  <si>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</si>
  <si>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</si>
  <si>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</si>
  <si>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</si>
  <si>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</si>
  <si>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</si>
  <si>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</si>
  <si>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</si>
  <si>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</si>
  <si>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</si>
  <si>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</si>
  <si>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</si>
  <si>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</si>
  <si>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</si>
  <si>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</si>
  <si>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</si>
  <si>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</si>
  <si>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</si>
  <si>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</si>
  <si>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</si>
  <si>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</si>
  <si>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</si>
  <si>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</si>
  <si>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</si>
  <si>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</si>
  <si>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</si>
  <si>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</si>
  <si>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</si>
  <si>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</si>
  <si>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</si>
  <si>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</si>
  <si>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</si>
  <si>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</si>
  <si>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</si>
  <si>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</si>
  <si>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</si>
  <si>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</si>
  <si>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</si>
  <si>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</si>
  <si>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</si>
  <si>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</si>
  <si>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</si>
  <si>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</si>
  <si>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</si>
  <si>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</si>
  <si>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</si>
  <si>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</si>
  <si>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</si>
  <si>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</si>
  <si>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</si>
  <si>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</si>
  <si>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</si>
  <si>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</si>
  <si>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</si>
  <si>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</si>
  <si>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</si>
  <si>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</si>
  <si>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</si>
  <si>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</si>
  <si>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</si>
  <si>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</si>
  <si>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</si>
  <si>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</si>
  <si>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</si>
  <si>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</si>
  <si>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</si>
  <si>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</si>
  <si>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</si>
  <si>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</si>
  <si>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</si>
  <si>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</si>
  <si>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</si>
  <si>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</si>
  <si>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</si>
  <si>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</si>
  <si>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</si>
  <si>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</si>
  <si>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</si>
  <si>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</si>
  <si>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</si>
  <si>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</si>
  <si>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</si>
  <si>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</si>
  <si>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</si>
  <si>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</si>
  <si>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</si>
  <si>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</si>
  <si>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</si>
  <si>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</si>
  <si>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</si>
  <si>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</si>
  <si>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</si>
  <si>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</si>
  <si>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</si>
  <si>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</si>
  <si>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</si>
  <si>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</si>
  <si>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</si>
  <si>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</si>
  <si>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</si>
  <si>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</si>
  <si>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</si>
  <si>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</si>
  <si>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</si>
  <si>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</si>
  <si>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</si>
  <si>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</si>
  <si>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</si>
  <si>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</si>
  <si>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</si>
  <si>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</si>
  <si>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</si>
  <si>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</si>
  <si>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</si>
  <si>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</si>
  <si>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</si>
  <si>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</si>
  <si>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</si>
  <si>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</si>
  <si>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</si>
  <si>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</si>
  <si>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</si>
  <si>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</si>
  <si>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</si>
  <si>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</si>
  <si>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</si>
  <si>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</si>
  <si>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</si>
  <si>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</si>
  <si>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</si>
  <si>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</si>
  <si>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</si>
  <si>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</si>
  <si>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</si>
  <si>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</si>
  <si>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</si>
  <si>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</si>
  <si>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</si>
  <si>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</si>
  <si>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</si>
  <si>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</si>
  <si>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</si>
  <si>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</si>
  <si>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</si>
  <si>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</si>
  <si>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</si>
  <si>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</si>
  <si>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</si>
  <si>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</si>
  <si>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</si>
  <si>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</si>
  <si>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</si>
  <si>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</si>
  <si>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</si>
  <si>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</si>
  <si>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</si>
  <si>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</si>
  <si>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</si>
  <si>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</si>
  <si>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</si>
  <si>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</si>
  <si>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</si>
  <si>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</si>
  <si>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</si>
  <si>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</si>
  <si>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</si>
  <si>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</si>
  <si>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</si>
  <si>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</si>
  <si>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</si>
  <si>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</si>
  <si>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</si>
  <si>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</si>
  <si>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</si>
  <si>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</si>
  <si>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</si>
  <si>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</si>
  <si>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</si>
  <si>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</si>
  <si>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</si>
  <si>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</si>
  <si>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</si>
  <si>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</si>
  <si>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</si>
  <si>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</si>
  <si>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</si>
  <si>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</si>
  <si>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</si>
  <si>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</si>
  <si>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</si>
  <si>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</si>
  <si>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</si>
  <si>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</si>
  <si>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</si>
  <si>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</si>
  <si>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</si>
  <si>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</si>
  <si>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</si>
  <si>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</si>
  <si>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</si>
  <si>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</si>
  <si>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</si>
  <si>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</si>
  <si>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</si>
  <si>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</si>
  <si>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</si>
  <si>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</si>
  <si>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</si>
  <si>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</si>
  <si>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</si>
  <si>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</si>
  <si>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</si>
  <si>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</si>
  <si>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</si>
  <si>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</si>
  <si>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</si>
  <si>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</si>
  <si>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</si>
  <si>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</si>
  <si>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</si>
  <si>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</si>
  <si>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</si>
  <si>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</si>
  <si>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</si>
  <si>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</si>
  <si>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</si>
  <si>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</si>
  <si>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</si>
  <si>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</si>
  <si>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</si>
  <si>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</si>
  <si>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</si>
  <si>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</si>
  <si>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</si>
  <si>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</si>
  <si>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</si>
  <si>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</si>
  <si>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</si>
  <si>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</si>
  <si>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</si>
  <si>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</si>
  <si>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</si>
  <si>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</si>
  <si>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</si>
  <si>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</si>
  <si>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</si>
  <si>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</si>
  <si>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</si>
  <si>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</si>
  <si>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</si>
  <si>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</si>
  <si>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</si>
  <si>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</si>
  <si>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</si>
  <si>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</si>
  <si>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</si>
  <si>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</si>
  <si>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</si>
  <si>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</si>
  <si>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</si>
  <si>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</si>
  <si>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</si>
  <si>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</si>
  <si>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</si>
  <si>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</si>
  <si>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</si>
  <si>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</si>
  <si>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</si>
  <si>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</si>
  <si>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</si>
  <si>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</si>
  <si>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</si>
  <si>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</si>
  <si>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</si>
  <si>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</si>
  <si>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</si>
  <si>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</si>
  <si>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</si>
  <si>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</si>
  <si>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</si>
  <si>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</si>
  <si>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</si>
  <si>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</si>
  <si>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</si>
  <si>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</si>
  <si>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</si>
  <si>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</si>
  <si>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</si>
  <si>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</si>
  <si>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</si>
  <si>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</si>
  <si>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</si>
  <si>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</si>
  <si>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</si>
  <si>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</si>
  <si>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</si>
  <si>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</si>
  <si>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</si>
  <si>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</si>
  <si>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</si>
  <si>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</si>
  <si>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</si>
  <si>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</si>
  <si>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</si>
  <si>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</si>
  <si>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</si>
  <si>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</si>
  <si>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</si>
  <si>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</si>
  <si>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</si>
  <si>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</si>
  <si>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</si>
  <si>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</si>
  <si>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</si>
  <si>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</si>
  <si>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</si>
  <si>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</si>
  <si>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</si>
  <si>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</si>
  <si>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</si>
  <si>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</si>
  <si>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</si>
  <si>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</si>
  <si>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</si>
  <si>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</si>
  <si>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</si>
  <si>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</si>
  <si>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</si>
  <si>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</si>
  <si>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</si>
  <si>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</si>
  <si>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</si>
  <si>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</si>
  <si>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</si>
  <si>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</si>
  <si>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</si>
  <si>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</si>
  <si>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</si>
  <si>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</si>
  <si>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</si>
  <si>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</si>
  <si>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</si>
  <si>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</si>
  <si>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</si>
  <si>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</si>
  <si>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</si>
  <si>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</si>
  <si>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</si>
  <si>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</si>
  <si>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</si>
  <si>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</si>
  <si>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</si>
  <si>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</si>
  <si>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</si>
  <si>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</si>
  <si>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</si>
  <si>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</si>
  <si>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</si>
  <si>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</si>
  <si>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</si>
  <si>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</si>
  <si>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</si>
  <si>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</si>
  <si>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</si>
  <si>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</si>
  <si>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</si>
  <si>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</si>
  <si>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</si>
  <si>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</si>
  <si>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</si>
  <si>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</si>
  <si>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</si>
  <si>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</si>
  <si>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</si>
  <si>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</si>
  <si>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</si>
  <si>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</si>
  <si>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</si>
  <si>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</si>
  <si>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</si>
  <si>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</si>
  <si>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</si>
  <si>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</si>
  <si>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</si>
  <si>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</si>
  <si>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</si>
  <si>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</si>
  <si>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</si>
  <si>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</si>
  <si>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</si>
  <si>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</si>
  <si>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</si>
  <si>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</si>
  <si>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</si>
  <si>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</si>
  <si>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</si>
  <si>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</si>
  <si>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</si>
  <si>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</si>
  <si>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</si>
  <si>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</si>
  <si>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</si>
  <si>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</si>
  <si>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</si>
  <si>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</si>
  <si>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</si>
  <si>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</si>
  <si>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</si>
  <si>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</si>
  <si>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</si>
  <si>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</si>
  <si>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</si>
  <si>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</si>
  <si>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</si>
  <si>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</si>
  <si>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</si>
  <si>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</si>
  <si>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</si>
  <si>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</si>
  <si>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</si>
  <si>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</si>
  <si>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</si>
  <si>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</si>
  <si>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</si>
  <si>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</si>
  <si>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</si>
  <si>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</si>
  <si>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</si>
  <si>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</si>
  <si>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</si>
  <si>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</si>
  <si>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</si>
  <si>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</si>
  <si>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</si>
  <si>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</si>
  <si>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</si>
  <si>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</si>
  <si>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</si>
  <si>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</si>
  <si>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</si>
  <si>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</si>
  <si>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</si>
  <si>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</si>
  <si>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</si>
  <si>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</si>
  <si>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</si>
  <si>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</si>
  <si>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</si>
  <si>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</si>
  <si>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</si>
  <si>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</si>
  <si>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</si>
  <si>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</si>
  <si>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</si>
  <si>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</si>
  <si>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</si>
  <si>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</si>
  <si>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</si>
  <si>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</si>
  <si>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</si>
  <si>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</si>
  <si>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</si>
  <si>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</si>
  <si>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</si>
  <si>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</si>
  <si>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</si>
  <si>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</si>
  <si>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</si>
  <si>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</si>
  <si>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</si>
  <si>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</si>
  <si>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</si>
  <si>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</si>
  <si>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</si>
  <si>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</si>
  <si>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</si>
  <si>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</si>
  <si>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</si>
  <si>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</si>
  <si>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</si>
  <si>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</si>
  <si>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</si>
  <si>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</si>
  <si>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</si>
  <si>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</si>
  <si>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</si>
  <si>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</si>
  <si>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</si>
  <si>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</si>
  <si>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</si>
  <si>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</si>
  <si>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</si>
  <si>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</si>
  <si>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</si>
  <si>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</si>
  <si>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</si>
  <si>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</si>
  <si>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</si>
  <si>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</si>
  <si>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</si>
  <si>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</si>
  <si>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</si>
  <si>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</si>
  <si>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</si>
  <si>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</si>
  <si>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</si>
  <si>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</si>
  <si>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</si>
  <si>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</si>
  <si>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</si>
  <si>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</si>
  <si>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</si>
  <si>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</si>
  <si>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</si>
  <si>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</si>
  <si>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</si>
  <si>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</si>
  <si>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</si>
  <si>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</si>
  <si>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</si>
  <si>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</si>
  <si>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</si>
  <si>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</si>
  <si>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</si>
  <si>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</si>
  <si>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</si>
  <si>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</si>
  <si>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</si>
  <si>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</si>
  <si>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</si>
  <si>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</si>
  <si>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</si>
  <si>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</si>
  <si>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</si>
  <si>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</si>
  <si>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</si>
  <si>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</si>
  <si>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</si>
  <si>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</si>
  <si>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</si>
  <si>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</si>
  <si>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</si>
  <si>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</si>
  <si>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</si>
  <si>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</si>
  <si>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</si>
  <si>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</si>
  <si>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</si>
  <si>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</si>
  <si>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</si>
  <si>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</si>
  <si>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</si>
  <si>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</si>
  <si>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</si>
  <si>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</si>
  <si>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</si>
  <si>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</si>
  <si>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</si>
  <si>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</si>
  <si>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</si>
  <si>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</si>
  <si>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</si>
  <si>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</si>
  <si>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</si>
  <si>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</si>
  <si>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</si>
  <si>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</si>
  <si>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</si>
  <si>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</si>
  <si>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</si>
  <si>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</si>
  <si>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</si>
  <si>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</si>
  <si>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</si>
  <si>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</si>
  <si>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</si>
  <si>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</si>
  <si>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</si>
  <si>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</si>
  <si>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</si>
  <si>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</si>
  <si>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</si>
  <si>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</si>
  <si>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</si>
  <si>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</si>
  <si>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</si>
  <si>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</si>
  <si>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</si>
  <si>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</si>
  <si>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</si>
  <si>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</si>
  <si>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</si>
  <si>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</si>
  <si>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</si>
  <si>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</si>
  <si>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</si>
  <si>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</si>
  <si>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</si>
  <si>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</si>
  <si>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</si>
  <si>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</si>
  <si>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</si>
  <si>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</si>
  <si>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</si>
  <si>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</si>
  <si>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</si>
  <si>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</si>
  <si>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</si>
  <si>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</si>
  <si>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</si>
  <si>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</si>
  <si>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</si>
  <si>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</si>
  <si>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</si>
  <si>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</si>
  <si>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</si>
  <si>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</si>
  <si>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</si>
  <si>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</si>
  <si>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</si>
  <si>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</si>
  <si>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</si>
  <si>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</si>
  <si>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</si>
  <si>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</si>
  <si>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</si>
  <si>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</si>
  <si>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</si>
  <si>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</si>
  <si>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</si>
  <si>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</si>
  <si>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</si>
  <si>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</si>
  <si>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</si>
  <si>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</si>
  <si>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</si>
  <si>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</si>
  <si>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</si>
  <si>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</si>
  <si>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</si>
  <si>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</si>
  <si>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</si>
  <si>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</si>
  <si>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</si>
  <si>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</si>
  <si>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</si>
  <si>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</si>
  <si>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</si>
  <si>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</si>
  <si>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</si>
  <si>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</si>
  <si>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</si>
  <si>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</si>
  <si>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</si>
  <si>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</si>
  <si>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</si>
  <si>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</si>
  <si>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</si>
  <si>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</si>
  <si>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</si>
  <si>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</si>
  <si>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</si>
  <si>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</si>
  <si>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</si>
  <si>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</si>
  <si>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</si>
  <si>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</si>
  <si>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</si>
  <si>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</si>
  <si>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</si>
  <si>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</si>
  <si>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</si>
  <si>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</si>
  <si>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</si>
  <si>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</si>
  <si>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</si>
  <si>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</si>
  <si>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</si>
  <si>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</si>
  <si>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</si>
  <si>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</si>
  <si>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</si>
  <si>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</si>
  <si>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</si>
  <si>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</si>
  <si>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</si>
  <si>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</si>
  <si>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</si>
  <si>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</si>
  <si>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</si>
  <si>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</si>
  <si>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</si>
  <si>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</si>
  <si>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</si>
  <si>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</si>
  <si>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</si>
  <si>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</si>
  <si>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</si>
  <si>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</si>
  <si>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</si>
  <si>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</si>
  <si>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</si>
  <si>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</si>
  <si>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</si>
  <si>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</si>
  <si>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</si>
  <si>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</si>
  <si>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</si>
  <si>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</si>
  <si>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</si>
  <si>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</si>
  <si>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</si>
  <si>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</si>
  <si>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</si>
  <si>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</si>
  <si>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</si>
  <si>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</si>
  <si>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</si>
  <si>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</si>
  <si>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</si>
  <si>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</si>
  <si>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</si>
  <si>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</si>
  <si>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</si>
  <si>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</si>
  <si>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</si>
  <si>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</si>
  <si>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</si>
  <si>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</si>
  <si>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</si>
  <si>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</si>
  <si>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</si>
  <si>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</si>
  <si>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</si>
  <si>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</si>
  <si>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</si>
  <si>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</si>
  <si>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</si>
  <si>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</si>
  <si>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</si>
  <si>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</si>
  <si>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</si>
  <si>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</si>
  <si>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</si>
  <si>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</si>
  <si>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</si>
  <si>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</si>
  <si>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</si>
  <si>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</si>
  <si>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</si>
  <si>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</si>
  <si>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</si>
  <si>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</si>
  <si>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</si>
  <si>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</si>
  <si>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</si>
  <si>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</si>
  <si>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</si>
  <si>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</si>
  <si>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</si>
  <si>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</si>
  <si>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</si>
  <si>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</si>
  <si>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</si>
  <si>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</si>
  <si>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</si>
  <si>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</si>
  <si>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</si>
  <si>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</si>
  <si>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</si>
  <si>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</si>
  <si>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</si>
  <si>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</si>
  <si>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</si>
  <si>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</si>
  <si>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</si>
  <si>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</si>
  <si>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</si>
  <si>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</si>
  <si>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</si>
  <si>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</si>
  <si>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</si>
  <si>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</si>
  <si>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</si>
  <si>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</si>
  <si>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</si>
  <si>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</si>
  <si>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</si>
  <si>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</si>
  <si>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</si>
  <si>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</si>
  <si>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</si>
  <si>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</si>
  <si>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</si>
  <si>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</si>
  <si>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</si>
  <si>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</si>
  <si>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</si>
  <si>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</si>
  <si>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</si>
  <si>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</si>
  <si>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</si>
  <si>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</si>
  <si>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</si>
  <si>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</si>
  <si>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</si>
  <si>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</si>
  <si>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</si>
  <si>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</si>
  <si>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</si>
  <si>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</si>
  <si>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</si>
  <si>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</si>
  <si>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</si>
  <si>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</si>
  <si>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</si>
  <si>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</si>
  <si>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</si>
  <si>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</si>
  <si>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</si>
  <si>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</si>
  <si>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</si>
  <si>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</si>
  <si>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</si>
  <si>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</si>
  <si>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</si>
  <si>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</si>
  <si>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</si>
  <si>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</si>
  <si>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</si>
  <si>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</si>
  <si>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</si>
  <si>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</si>
  <si>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</si>
  <si>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</si>
  <si>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</si>
  <si>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</si>
  <si>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</si>
  <si>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</si>
  <si>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</si>
  <si>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</si>
  <si>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</si>
  <si>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</si>
  <si>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</si>
  <si>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</si>
  <si>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</si>
  <si>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</si>
  <si>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</si>
  <si>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</si>
  <si>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</si>
  <si>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</si>
  <si>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</si>
  <si>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</si>
  <si>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</si>
  <si>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</si>
  <si>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</si>
  <si>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</si>
  <si>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</si>
  <si>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</si>
  <si>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</si>
  <si>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</si>
  <si>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</si>
  <si>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</si>
  <si>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</si>
  <si>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</si>
  <si>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</si>
  <si>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</si>
  <si>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</si>
  <si>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</si>
  <si>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</si>
  <si>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</si>
  <si>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</si>
  <si>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</si>
  <si>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</si>
  <si>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</si>
  <si>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</si>
  <si>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</si>
  <si>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</si>
  <si>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</si>
  <si>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</si>
  <si>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</si>
  <si>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</si>
  <si>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</si>
  <si>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</si>
  <si>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</si>
  <si>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</si>
  <si>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</si>
  <si>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</si>
  <si>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</si>
  <si>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</si>
  <si>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</si>
  <si>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</si>
  <si>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</si>
  <si>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</si>
  <si>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</si>
  <si>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</si>
  <si>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</si>
  <si>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</si>
  <si>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</si>
  <si>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</si>
  <si>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</si>
  <si>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</si>
  <si>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</si>
  <si>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</si>
  <si>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</si>
  <si>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</si>
  <si>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</si>
  <si>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</si>
  <si>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</si>
  <si>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</si>
  <si>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</si>
  <si>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</si>
  <si>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</si>
  <si>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</si>
  <si>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</si>
  <si>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</si>
  <si>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</si>
  <si>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</si>
  <si>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</si>
  <si>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</si>
  <si>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</si>
  <si>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</si>
  <si>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</si>
  <si>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</si>
  <si>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</si>
  <si>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</si>
  <si>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</si>
  <si>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</si>
  <si>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</si>
  <si>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</si>
  <si>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</si>
  <si>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</si>
  <si>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</si>
  <si>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</si>
  <si>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</si>
  <si>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</si>
  <si>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</si>
  <si>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</si>
  <si>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</si>
  <si>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</si>
  <si>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</si>
  <si>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</si>
  <si>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</si>
  <si>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</si>
  <si>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</si>
  <si>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</si>
  <si>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</si>
  <si>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</si>
  <si>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</si>
  <si>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</si>
  <si>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</si>
  <si>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</si>
  <si>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</si>
  <si>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</si>
  <si>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</si>
  <si>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</si>
  <si>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</si>
  <si>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</si>
  <si>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</si>
  <si>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</si>
  <si>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</si>
  <si>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</si>
  <si>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</si>
  <si>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</si>
  <si>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</si>
  <si>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</si>
  <si>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</si>
  <si>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</si>
  <si>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</si>
  <si>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</si>
  <si>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</si>
  <si>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</si>
  <si>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</si>
  <si>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</si>
  <si>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</si>
  <si>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</si>
  <si>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</si>
  <si>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</si>
  <si>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</si>
  <si>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</si>
  <si>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</si>
  <si>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</si>
  <si>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</si>
  <si>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</si>
  <si>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</si>
  <si>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</si>
  <si>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</si>
  <si>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</si>
  <si>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</si>
  <si>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</si>
  <si>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</si>
  <si>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</si>
  <si>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</si>
  <si>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</si>
  <si>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</si>
  <si>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</si>
  <si>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</si>
  <si>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</si>
  <si>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</si>
  <si>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</si>
  <si>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</si>
  <si>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</si>
  <si>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</si>
  <si>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</si>
  <si>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</si>
  <si>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</si>
  <si>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</si>
  <si>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</si>
  <si>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</si>
  <si>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</si>
  <si>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</si>
  <si>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</si>
  <si>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</si>
  <si>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</si>
  <si>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</si>
  <si>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</si>
  <si>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</si>
  <si>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</si>
  <si>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</si>
  <si>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</si>
  <si>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</si>
  <si>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</si>
  <si>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</si>
  <si>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</si>
  <si>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</si>
  <si>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</si>
  <si>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</si>
  <si>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</si>
  <si>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</si>
  <si>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</si>
  <si>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</si>
  <si>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</si>
  <si>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</si>
  <si>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</si>
  <si>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</si>
  <si>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</si>
  <si>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</si>
  <si>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</si>
  <si>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</si>
  <si>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</si>
  <si>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</si>
  <si>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</si>
  <si>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</si>
  <si>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</si>
  <si>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</si>
  <si>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</si>
  <si>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</si>
  <si>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</si>
  <si>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</si>
  <si>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</si>
  <si>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</si>
  <si>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</si>
  <si>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</si>
  <si>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</si>
  <si>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</si>
  <si>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</si>
  <si>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</si>
  <si>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</si>
  <si>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</si>
  <si>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</si>
  <si>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</si>
  <si>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</si>
  <si>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</si>
  <si>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</si>
  <si>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</si>
  <si>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</si>
  <si>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</si>
  <si>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</si>
  <si>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</si>
  <si>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</si>
  <si>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</si>
  <si>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</si>
  <si>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</si>
  <si>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</si>
  <si>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</si>
  <si>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</si>
  <si>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</si>
  <si>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</si>
  <si>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</si>
  <si>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</si>
  <si>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</si>
  <si>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</si>
  <si>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</si>
  <si>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</si>
  <si>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</si>
  <si>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</si>
  <si>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</si>
  <si>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</si>
  <si>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</si>
  <si>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</si>
  <si>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</si>
  <si>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</si>
  <si>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</si>
  <si>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</si>
  <si>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</si>
  <si>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</si>
  <si>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</si>
  <si>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</si>
  <si>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</si>
  <si>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</si>
  <si>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</si>
  <si>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</si>
  <si>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</si>
  <si>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</si>
  <si>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</si>
  <si>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</si>
  <si>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</si>
  <si>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</si>
  <si>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</si>
  <si>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</si>
  <si>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</si>
  <si>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</si>
  <si>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</si>
  <si>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</si>
  <si>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</si>
  <si>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</si>
  <si>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</si>
  <si>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</si>
  <si>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</si>
  <si>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</si>
  <si>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</si>
  <si>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</si>
  <si>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</si>
  <si>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</si>
  <si>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</si>
  <si>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</si>
  <si>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</si>
  <si>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</si>
  <si>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</si>
  <si>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</si>
  <si>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</si>
  <si>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</si>
  <si>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</si>
  <si>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</si>
  <si>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</si>
  <si>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</si>
  <si>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</si>
  <si>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</si>
  <si>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</si>
  <si>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</si>
  <si>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</si>
  <si>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</si>
  <si>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</si>
  <si>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</si>
  <si>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</si>
  <si>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</si>
  <si>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</si>
  <si>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</si>
  <si>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</si>
  <si>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</si>
  <si>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</si>
  <si>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</si>
  <si>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</si>
  <si>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</si>
  <si>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</si>
  <si>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</si>
  <si>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</si>
  <si>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</si>
  <si>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</si>
  <si>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</si>
  <si>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</si>
  <si>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</si>
  <si>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</si>
  <si>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</si>
  <si>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</si>
  <si>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</si>
  <si>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</si>
  <si>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</si>
  <si>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</si>
  <si>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</si>
  <si>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</si>
  <si>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</si>
  <si>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</si>
  <si>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</si>
  <si>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</si>
  <si>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</si>
  <si>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</si>
  <si>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</si>
  <si>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</si>
  <si>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</si>
  <si>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</si>
  <si>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</si>
  <si>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</si>
  <si>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</si>
  <si>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</si>
  <si>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</si>
  <si>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</si>
  <si>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</si>
  <si>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</si>
  <si>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</si>
  <si>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</si>
  <si>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</si>
  <si>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</si>
  <si>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</si>
  <si>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</si>
  <si>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</si>
  <si>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</si>
  <si>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</si>
  <si>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</si>
  <si>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</si>
  <si>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</si>
  <si>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</si>
  <si>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</si>
  <si>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</si>
  <si>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</si>
  <si>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</si>
  <si>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</si>
  <si>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</si>
  <si>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</si>
  <si>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</si>
  <si>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</si>
  <si>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</si>
  <si>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</si>
  <si>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</si>
  <si>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</si>
  <si>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</si>
  <si>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</si>
  <si>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</si>
  <si>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</si>
  <si>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</si>
  <si>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</si>
  <si>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</si>
  <si>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</si>
  <si>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</si>
  <si>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</si>
  <si>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</si>
  <si>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</si>
  <si>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</si>
  <si>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</si>
  <si>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</si>
  <si>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</si>
  <si>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</si>
  <si>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</si>
  <si>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</si>
  <si>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</si>
  <si>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</si>
  <si>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</si>
  <si>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</si>
  <si>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</si>
  <si>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</si>
  <si>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</si>
  <si>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</si>
  <si>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</si>
  <si>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</si>
  <si>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</si>
  <si>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</si>
  <si>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</si>
  <si>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</si>
  <si>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</si>
  <si>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</si>
  <si>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</si>
  <si>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</si>
  <si>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</si>
  <si>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</si>
  <si>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</si>
  <si>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</si>
  <si>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</si>
  <si>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</si>
  <si>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</si>
  <si>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</si>
  <si>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</si>
  <si>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</si>
  <si>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</si>
  <si>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</si>
  <si>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</si>
  <si>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</si>
  <si>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</si>
  <si>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</si>
  <si>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</si>
  <si>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</si>
  <si>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</si>
  <si>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</si>
  <si>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</si>
  <si>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</si>
  <si>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</si>
  <si>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</si>
  <si>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</si>
  <si>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</si>
  <si>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</si>
  <si>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</si>
  <si>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</si>
  <si>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</si>
  <si>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</si>
  <si>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</si>
  <si>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</si>
  <si>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</si>
  <si>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</si>
  <si>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</si>
  <si>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</si>
  <si>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</si>
  <si>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</si>
  <si>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</si>
  <si>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</si>
  <si>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</si>
  <si>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</si>
  <si>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</si>
  <si>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</si>
  <si>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</si>
  <si>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</si>
  <si>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</si>
  <si>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</si>
  <si>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</si>
  <si>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</si>
  <si>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</si>
  <si>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</si>
  <si>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</si>
  <si>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</si>
  <si>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</si>
  <si>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</si>
  <si>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</si>
  <si>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</si>
  <si>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</si>
  <si>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</si>
  <si>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</si>
  <si>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</si>
  <si>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</si>
  <si>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</si>
  <si>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</si>
  <si>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</si>
  <si>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</si>
  <si>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</si>
  <si>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</si>
  <si>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</si>
  <si>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</si>
  <si>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</si>
  <si>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</si>
  <si>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</si>
  <si>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</si>
  <si>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</si>
  <si>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</si>
  <si>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</si>
  <si>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</si>
  <si>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</si>
  <si>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</si>
  <si>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</si>
  <si>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</si>
  <si>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</si>
  <si>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</si>
  <si>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</si>
  <si>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</si>
  <si>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</si>
  <si>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</si>
  <si>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</si>
  <si>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</si>
  <si>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</si>
  <si>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</si>
  <si>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</si>
  <si>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</si>
  <si>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</si>
  <si>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</si>
  <si>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</si>
  <si>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</si>
  <si>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</si>
  <si>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</si>
  <si>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</si>
  <si>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</si>
  <si>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</si>
  <si>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</si>
  <si>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</si>
  <si>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</si>
  <si>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</si>
  <si>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</si>
  <si>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</si>
  <si>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</si>
  <si>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</si>
  <si>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</si>
  <si>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</si>
  <si>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</si>
  <si>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</si>
  <si>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</si>
  <si>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</si>
  <si>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</si>
  <si>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</si>
  <si>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</si>
  <si>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</si>
  <si>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</si>
  <si>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</si>
  <si>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</si>
  <si>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</si>
  <si>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</si>
  <si>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</si>
  <si>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</si>
  <si>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</si>
  <si>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</si>
  <si>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</si>
  <si>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</si>
  <si>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</si>
  <si>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</si>
  <si>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</si>
  <si>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</si>
  <si>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</si>
  <si>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</si>
  <si>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</si>
  <si>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</si>
  <si>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</si>
  <si>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</si>
  <si>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</si>
  <si>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</si>
  <si>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</si>
  <si>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</si>
  <si>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</si>
  <si>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</si>
  <si>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</si>
  <si>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</si>
  <si>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</si>
  <si>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</si>
  <si>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</si>
  <si>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</si>
  <si>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</si>
  <si>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</si>
  <si>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</si>
  <si>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</si>
  <si>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</si>
  <si>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</si>
  <si>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</si>
  <si>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</si>
  <si>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</si>
  <si>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</si>
  <si>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</si>
  <si>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</si>
  <si>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</si>
  <si>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</si>
  <si>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</si>
  <si>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</si>
  <si>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</si>
  <si>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</si>
  <si>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</si>
  <si>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</si>
  <si>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</si>
  <si>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</si>
  <si>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</si>
  <si>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</si>
  <si>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</si>
  <si>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</si>
  <si>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</si>
  <si>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</si>
  <si>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</si>
  <si>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</si>
  <si>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</si>
  <si>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</si>
  <si>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</si>
  <si>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</si>
  <si>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</si>
  <si>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</si>
  <si>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</si>
  <si>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</si>
  <si>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</si>
  <si>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</si>
  <si>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</si>
  <si>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</si>
  <si>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</si>
  <si>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</si>
  <si>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</si>
  <si>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</si>
  <si>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</si>
  <si>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</si>
  <si>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</si>
  <si>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</si>
  <si>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</si>
  <si>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</si>
  <si>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</si>
  <si>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</si>
  <si>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</si>
  <si>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</si>
  <si>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</si>
  <si>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</si>
  <si>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</si>
  <si>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</si>
  <si>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</si>
  <si>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</si>
  <si>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</si>
  <si>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</si>
  <si>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</si>
  <si>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</si>
  <si>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</si>
  <si>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</si>
  <si>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</si>
  <si>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</si>
  <si>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</si>
  <si>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</si>
  <si>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</si>
  <si>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</si>
  <si>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</si>
  <si>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</si>
  <si>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</si>
  <si>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</si>
  <si>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</si>
  <si>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</si>
  <si>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</si>
  <si>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</si>
  <si>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</si>
  <si>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</si>
  <si>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</si>
  <si>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</si>
  <si>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</si>
  <si>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</si>
  <si>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</si>
  <si>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</si>
  <si>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</si>
  <si>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</si>
  <si>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</si>
  <si>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</si>
  <si>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</si>
  <si>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</si>
  <si>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</si>
  <si>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</si>
  <si>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</si>
  <si>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</si>
  <si>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</si>
  <si>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</si>
  <si>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</si>
  <si>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</si>
  <si>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</si>
  <si>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</si>
  <si>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</si>
  <si>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</si>
  <si>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</si>
  <si>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</si>
  <si>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</si>
  <si>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</si>
  <si>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</si>
  <si>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</si>
  <si>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</si>
  <si>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</si>
  <si>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</si>
  <si>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</si>
  <si>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</si>
  <si>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</si>
  <si>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</si>
  <si>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</si>
  <si>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</si>
  <si>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</si>
  <si>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</si>
  <si>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</si>
  <si>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</si>
  <si>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</si>
  <si>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</si>
  <si>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</si>
  <si>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</si>
  <si>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</si>
  <si>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</si>
  <si>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</si>
  <si>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</si>
  <si>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</si>
  <si>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</si>
  <si>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</si>
  <si>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</si>
  <si>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</si>
  <si>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</si>
  <si>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</si>
  <si>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</si>
  <si>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</si>
  <si>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</si>
  <si>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</si>
  <si>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</si>
  <si>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</si>
  <si>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</si>
  <si>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</si>
  <si>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</si>
  <si>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</si>
  <si>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</si>
  <si>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</si>
  <si>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</si>
  <si>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</si>
  <si>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</si>
  <si>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</si>
  <si>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</si>
  <si>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</si>
  <si>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</si>
  <si>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</si>
  <si>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</si>
  <si>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</si>
  <si>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</si>
  <si>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</si>
  <si>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</si>
  <si>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</si>
  <si>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</si>
  <si>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</si>
  <si>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</si>
  <si>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</si>
  <si>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</si>
  <si>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</si>
  <si>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</si>
  <si>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</si>
  <si>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</si>
  <si>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</si>
  <si>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</si>
  <si>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</si>
  <si>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</si>
  <si>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</si>
  <si>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</si>
  <si>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</si>
  <si>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</si>
  <si>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</si>
  <si>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</si>
  <si>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</si>
  <si>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</si>
  <si>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</si>
  <si>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</si>
  <si>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</si>
  <si>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</si>
  <si>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</si>
  <si>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</si>
  <si>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</si>
  <si>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</si>
  <si>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</si>
  <si>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</si>
  <si>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</si>
  <si>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</si>
  <si>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</si>
  <si>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</si>
  <si>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</si>
  <si>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</si>
  <si>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</si>
  <si>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</si>
  <si>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</si>
  <si>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</si>
  <si>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</si>
  <si>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</si>
  <si>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</si>
  <si>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</si>
  <si>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</si>
  <si>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</si>
  <si>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</si>
  <si>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</si>
  <si>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</si>
  <si>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</si>
  <si>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</si>
  <si>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</si>
  <si>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</si>
  <si>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</si>
  <si>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</si>
  <si>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</si>
  <si>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</si>
  <si>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</si>
  <si>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</si>
  <si>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</si>
  <si>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</si>
  <si>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</si>
  <si>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</si>
  <si>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</si>
  <si>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</si>
  <si>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</si>
  <si>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</si>
  <si>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</si>
  <si>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</si>
  <si>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</si>
  <si>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</si>
  <si>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</si>
  <si>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</si>
  <si>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</si>
  <si>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</si>
  <si>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</si>
  <si>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</si>
  <si>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</si>
  <si>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</si>
  <si>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</si>
  <si>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</si>
  <si>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</si>
  <si>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</si>
  <si>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</si>
  <si>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</si>
  <si>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</si>
  <si>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</si>
  <si>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</si>
  <si>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</si>
  <si>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</si>
  <si>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</si>
  <si>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</si>
  <si>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</si>
  <si>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</si>
  <si>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</si>
  <si>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</si>
  <si>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</si>
  <si>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</si>
  <si>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</si>
  <si>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</si>
  <si>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</si>
  <si>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</si>
  <si>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</si>
  <si>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</si>
  <si>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</si>
  <si>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</si>
  <si>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</si>
  <si>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</si>
  <si>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</si>
  <si>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</si>
  <si>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</si>
  <si>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</si>
  <si>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</si>
  <si>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</si>
  <si>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</si>
  <si>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</si>
  <si>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</si>
  <si>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</si>
  <si>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</si>
  <si>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</si>
  <si>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</si>
  <si>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</si>
  <si>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</si>
  <si>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</si>
  <si>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</si>
  <si>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</si>
  <si>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</si>
  <si>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</si>
  <si>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</si>
  <si>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</si>
  <si>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</si>
  <si>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</si>
  <si>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</si>
  <si>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</si>
  <si>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</si>
  <si>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</si>
  <si>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</si>
  <si>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</si>
  <si>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</si>
  <si>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</si>
  <si>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</si>
  <si>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</si>
  <si>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</si>
  <si>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</si>
  <si>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</si>
  <si>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</si>
  <si>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</si>
  <si>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</si>
  <si>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</si>
  <si>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</si>
  <si>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</si>
  <si>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</si>
  <si>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</si>
  <si>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</si>
  <si>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</si>
  <si>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</si>
  <si>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</si>
  <si>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</si>
  <si>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</si>
  <si>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</si>
  <si>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</si>
  <si>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</si>
  <si>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</si>
  <si>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</si>
  <si>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</si>
  <si>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</si>
  <si>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</si>
  <si>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</si>
  <si>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</si>
  <si>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</si>
  <si>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</si>
  <si>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</si>
  <si>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</si>
  <si>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</si>
  <si>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</si>
  <si>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</si>
  <si>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</si>
  <si>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</si>
  <si>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</si>
  <si>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</si>
  <si>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</si>
  <si>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</si>
  <si>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</si>
  <si>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</si>
  <si>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</si>
  <si>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</si>
  <si>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</si>
  <si>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</si>
  <si>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</si>
  <si>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</si>
  <si>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</si>
  <si>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</si>
  <si>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</si>
  <si>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</si>
  <si>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</si>
  <si>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</si>
  <si>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</si>
  <si>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</si>
  <si>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</si>
  <si>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</si>
  <si>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</si>
  <si>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</si>
  <si>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</si>
  <si>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</si>
  <si>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</si>
  <si>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</si>
  <si>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</si>
  <si>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</si>
  <si>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</si>
  <si>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</si>
  <si>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</si>
  <si>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</si>
  <si>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</si>
  <si>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</si>
  <si>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</si>
  <si>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</si>
  <si>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</si>
  <si>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</si>
  <si>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</si>
  <si>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</si>
  <si>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</si>
  <si>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</si>
  <si>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</si>
  <si>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</si>
  <si>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</si>
  <si>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</si>
  <si>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</si>
  <si>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</si>
  <si>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</si>
  <si>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</si>
  <si>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</si>
  <si>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</si>
  <si>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</si>
  <si>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</si>
  <si>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</si>
  <si>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</si>
  <si>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</si>
  <si>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</si>
  <si>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</si>
  <si>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</si>
  <si>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</si>
  <si>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</si>
  <si>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</si>
  <si>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</si>
  <si>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</si>
  <si>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</si>
  <si>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</si>
  <si>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</si>
  <si>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</si>
  <si>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</si>
  <si>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</si>
  <si>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</si>
  <si>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</si>
  <si>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</si>
  <si>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</si>
  <si>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</si>
  <si>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</si>
  <si>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</si>
  <si>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</si>
  <si>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</si>
  <si>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</si>
  <si>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</si>
  <si>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</si>
  <si>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</si>
  <si>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</si>
  <si>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</si>
  <si>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</si>
  <si>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</si>
  <si>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</si>
  <si>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</si>
  <si>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</si>
  <si>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</si>
  <si>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</si>
  <si>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</si>
  <si>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</si>
  <si>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</si>
  <si>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</si>
  <si>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</si>
  <si>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</si>
  <si>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</si>
  <si>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</si>
  <si>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</si>
  <si>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</si>
  <si>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</si>
  <si>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</si>
  <si>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</si>
  <si>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</si>
  <si>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</si>
  <si>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</si>
  <si>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</si>
  <si>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</si>
  <si>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</si>
  <si>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</si>
  <si>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</si>
  <si>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</si>
  <si>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</si>
  <si>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</si>
  <si>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</si>
  <si>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</si>
  <si>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</si>
  <si>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</si>
  <si>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</si>
  <si>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</si>
  <si>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</si>
  <si>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</si>
  <si>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</si>
  <si>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</si>
  <si>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</si>
  <si>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</si>
  <si>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</si>
  <si>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</si>
  <si>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</si>
  <si>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</si>
  <si>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</si>
  <si>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</si>
  <si>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</si>
  <si>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</si>
  <si>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</si>
  <si>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</si>
  <si>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</si>
  <si>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</si>
  <si>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</si>
  <si>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</si>
  <si>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</si>
  <si>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</si>
  <si>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</si>
  <si>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</si>
  <si>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</si>
  <si>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</si>
  <si>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</si>
  <si>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</si>
  <si>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</si>
  <si>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</si>
  <si>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</si>
  <si>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</si>
  <si>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</si>
  <si>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</si>
  <si>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</si>
  <si>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</si>
  <si>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</si>
  <si>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</si>
  <si>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</si>
  <si>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</si>
  <si>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</si>
  <si>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</si>
  <si>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</si>
  <si>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</si>
  <si>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</si>
  <si>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</si>
  <si>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</si>
  <si>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</si>
  <si>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</si>
  <si>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</si>
  <si>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</si>
  <si>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</si>
  <si>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</si>
  <si>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</si>
  <si>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</si>
  <si>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</si>
  <si>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</si>
  <si>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</si>
  <si>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</si>
  <si>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</si>
  <si>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</si>
  <si>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</si>
  <si>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</si>
  <si>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</si>
  <si>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</si>
  <si>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</si>
  <si>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</si>
  <si>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</si>
  <si>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</si>
  <si>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</si>
  <si>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</si>
  <si>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</si>
  <si>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</si>
  <si>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</si>
  <si>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</si>
  <si>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</si>
  <si>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</si>
  <si>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</si>
  <si>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</si>
  <si>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</si>
  <si>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</si>
  <si>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</si>
  <si>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</si>
  <si>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</si>
  <si>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</si>
  <si>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</si>
  <si>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</si>
  <si>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</si>
  <si>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</si>
  <si>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</si>
  <si>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</si>
  <si>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</si>
  <si>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</si>
  <si>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</si>
  <si>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</si>
  <si>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</si>
  <si>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</si>
  <si>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</si>
  <si>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</si>
  <si>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</si>
  <si>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</si>
  <si>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</si>
  <si>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</si>
  <si>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</si>
  <si>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</si>
  <si>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</si>
  <si>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</si>
  <si>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</si>
  <si>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</si>
  <si>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</si>
  <si>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</si>
  <si>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</si>
  <si>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</si>
  <si>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</si>
  <si>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</si>
  <si>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</si>
  <si>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</si>
  <si>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</si>
  <si>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</si>
  <si>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</si>
  <si>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</si>
  <si>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</si>
  <si>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</si>
  <si>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</si>
  <si>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</si>
  <si>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</si>
  <si>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</si>
  <si>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</si>
  <si>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</si>
  <si>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</si>
  <si>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</si>
  <si>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</si>
  <si>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</si>
  <si>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</si>
  <si>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</si>
  <si>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</si>
  <si>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</si>
  <si>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</si>
  <si>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</si>
  <si>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</si>
  <si>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</si>
  <si>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</si>
  <si>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</si>
  <si>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</si>
  <si>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</si>
  <si>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</si>
  <si>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</si>
  <si>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</si>
  <si>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</si>
  <si>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</si>
  <si>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</si>
  <si>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</si>
  <si>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</si>
  <si>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</si>
  <si>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</si>
  <si>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</si>
  <si>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</si>
  <si>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</si>
  <si>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</si>
  <si>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</si>
  <si>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</si>
  <si>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</si>
  <si>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</si>
  <si>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</si>
  <si>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</si>
  <si>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</si>
  <si>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</si>
  <si>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</si>
  <si>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</si>
  <si>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</si>
  <si>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</si>
  <si>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</si>
  <si>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</si>
  <si>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</si>
  <si>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</si>
  <si>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</si>
  <si>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</si>
  <si>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</si>
  <si>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</si>
  <si>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</si>
  <si>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</si>
  <si>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</si>
  <si>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</si>
  <si>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</si>
  <si>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</si>
  <si>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</si>
  <si>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</si>
  <si>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</si>
  <si>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</si>
  <si>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</si>
  <si>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</si>
  <si>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</si>
  <si>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</si>
  <si>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</si>
  <si>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</si>
  <si>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</si>
  <si>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</si>
  <si>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</si>
  <si>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</si>
  <si>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</si>
  <si>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</si>
  <si>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</si>
  <si>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</si>
  <si>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</si>
  <si>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</si>
  <si>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</si>
  <si>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</si>
  <si>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</si>
  <si>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</si>
  <si>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</si>
  <si>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</si>
  <si>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</si>
  <si>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</si>
  <si>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</si>
  <si>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</si>
  <si>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</si>
  <si>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</si>
  <si>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</si>
  <si>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</si>
  <si>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</si>
  <si>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</si>
  <si>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</si>
  <si>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</si>
  <si>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</si>
  <si>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</si>
  <si>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</si>
  <si>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</si>
  <si>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</si>
  <si>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</si>
  <si>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</si>
  <si>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</si>
  <si>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</si>
  <si>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</si>
  <si>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</si>
  <si>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</si>
  <si>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</si>
  <si>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</si>
  <si>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</si>
  <si>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</si>
  <si>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</si>
  <si>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</si>
  <si>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</si>
  <si>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</si>
  <si>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</si>
  <si>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</si>
  <si>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</si>
  <si>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</si>
  <si>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</si>
  <si>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</si>
  <si>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</si>
  <si>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</si>
  <si>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</si>
  <si>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</si>
  <si>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</si>
  <si>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</si>
  <si>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</si>
  <si>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</si>
  <si>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</si>
  <si>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</si>
  <si>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</si>
  <si>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</si>
  <si>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</si>
  <si>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</si>
  <si>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</si>
  <si>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</si>
  <si>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</si>
  <si>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</si>
  <si>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</si>
  <si>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</si>
  <si>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</si>
  <si>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</si>
  <si>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</si>
  <si>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</si>
  <si>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</si>
  <si>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</si>
  <si>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</si>
  <si>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</si>
  <si>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</si>
  <si>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</si>
  <si>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</si>
  <si>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</si>
  <si>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</si>
  <si>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</si>
  <si>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</si>
  <si>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</si>
  <si>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</si>
  <si>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</si>
  <si>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</si>
  <si>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</si>
  <si>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</si>
  <si>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</si>
  <si>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</si>
  <si>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</si>
  <si>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</si>
  <si>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</si>
  <si>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</si>
  <si>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</si>
  <si>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</si>
  <si>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</si>
  <si>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</si>
  <si>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</si>
  <si>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</si>
  <si>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</si>
  <si>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</si>
  <si>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</si>
  <si>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</si>
  <si>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</si>
  <si>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</si>
  <si>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</si>
  <si>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</si>
  <si>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</si>
  <si>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</si>
  <si>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</si>
  <si>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</si>
  <si>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</si>
  <si>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</si>
  <si>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</si>
  <si>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</si>
  <si>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</si>
  <si>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</si>
  <si>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</si>
  <si>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</si>
  <si>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</si>
  <si>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</si>
  <si>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</si>
  <si>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</si>
  <si>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</si>
  <si>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</si>
  <si>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</si>
  <si>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</si>
  <si>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</si>
  <si>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</si>
  <si>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</si>
  <si>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</si>
  <si>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</si>
  <si>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</si>
  <si>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</si>
  <si>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</si>
  <si>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</si>
  <si>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</si>
  <si>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</si>
  <si>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</si>
  <si>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</si>
  <si>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</si>
  <si>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</si>
  <si>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</si>
  <si>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</si>
  <si>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</si>
  <si>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</si>
  <si>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</si>
  <si>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</si>
  <si>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</si>
  <si>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</si>
  <si>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</si>
  <si>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</si>
  <si>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</si>
  <si>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</si>
  <si>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</si>
  <si>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</si>
  <si>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</si>
  <si>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</si>
  <si>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</si>
  <si>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</si>
  <si>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</si>
  <si>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</si>
  <si>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</si>
  <si>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</si>
  <si>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</si>
  <si>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</si>
  <si>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</si>
  <si>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</si>
  <si>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</si>
  <si>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</si>
  <si>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</si>
  <si>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</si>
  <si>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</si>
  <si>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</si>
  <si>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</si>
  <si>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</si>
  <si>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</si>
  <si>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</si>
  <si>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</si>
  <si>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</si>
  <si>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</si>
  <si>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</si>
  <si>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</si>
  <si>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</si>
  <si>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</si>
  <si>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</si>
  <si>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</si>
  <si>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</si>
  <si>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</si>
  <si>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</si>
  <si>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</si>
  <si>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</si>
  <si>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</si>
  <si>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</si>
  <si>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</si>
  <si>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</si>
  <si>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</si>
  <si>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</si>
  <si>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</si>
  <si>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</si>
  <si>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</si>
  <si>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</si>
  <si>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</si>
  <si>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</si>
  <si>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</si>
  <si>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</si>
  <si>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</si>
  <si>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</si>
  <si>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</si>
  <si>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</si>
  <si>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</si>
  <si>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</si>
  <si>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</si>
  <si>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</si>
  <si>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</si>
  <si>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</si>
  <si>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</si>
  <si>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</si>
  <si>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</si>
  <si>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</si>
  <si>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</si>
  <si>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</si>
  <si>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</si>
  <si>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</si>
  <si>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</si>
  <si>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</si>
  <si>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</si>
  <si>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</si>
  <si>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</si>
  <si>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</si>
  <si>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</si>
  <si>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</si>
  <si>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</si>
  <si>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</si>
  <si>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</si>
  <si>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</si>
  <si>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</si>
  <si>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</si>
  <si>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</si>
  <si>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</si>
  <si>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</si>
  <si>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</si>
  <si>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</si>
  <si>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</si>
  <si>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</si>
  <si>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</si>
  <si>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</si>
  <si>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</si>
  <si>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</si>
  <si>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</si>
  <si>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</si>
  <si>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</si>
  <si>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</si>
  <si>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</si>
  <si>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</si>
  <si>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</si>
  <si>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</si>
  <si>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</si>
  <si>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</si>
  <si>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</si>
  <si>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</si>
  <si>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</si>
  <si>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</si>
  <si>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</si>
  <si>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</si>
  <si>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</si>
  <si>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</si>
  <si>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</si>
  <si>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</si>
  <si>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</si>
  <si>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</si>
  <si>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</si>
  <si>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</si>
  <si>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</si>
  <si>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</si>
  <si>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</si>
  <si>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</si>
  <si>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</si>
  <si>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</si>
  <si>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</si>
  <si>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</si>
  <si>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</si>
  <si>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</si>
  <si>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</si>
  <si>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</si>
  <si>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</si>
  <si>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</si>
  <si>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</si>
  <si>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</si>
  <si>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</si>
  <si>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</si>
  <si>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</si>
  <si>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</si>
  <si>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</si>
  <si>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</si>
  <si>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</si>
  <si>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</si>
  <si>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</si>
  <si>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</si>
  <si>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</si>
  <si>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</si>
  <si>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</si>
  <si>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</si>
  <si>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</si>
  <si>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</si>
  <si>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</si>
  <si>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</si>
  <si>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</si>
  <si>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</si>
  <si>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</si>
  <si>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</si>
  <si>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</si>
  <si>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</si>
  <si>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</si>
  <si>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</si>
  <si>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</si>
  <si>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</si>
  <si>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</si>
  <si>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</si>
  <si>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</si>
  <si>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</si>
  <si>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</si>
  <si>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</si>
  <si>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</si>
  <si>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</si>
  <si>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</si>
  <si>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</si>
  <si>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</si>
  <si>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</si>
  <si>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</si>
  <si>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</si>
  <si>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</si>
  <si>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</si>
  <si>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</si>
  <si>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</si>
  <si>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</si>
  <si>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</si>
  <si>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</si>
  <si>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</si>
  <si>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</si>
  <si>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</si>
  <si>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</si>
  <si>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</si>
  <si>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</si>
  <si>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</si>
  <si>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</si>
  <si>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</si>
  <si>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</si>
  <si>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</si>
  <si>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</si>
  <si>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</si>
  <si>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</si>
  <si>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</si>
  <si>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</si>
  <si>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</si>
  <si>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</si>
  <si>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</si>
  <si>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</si>
  <si>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</si>
  <si>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</si>
  <si>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</si>
  <si>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</si>
  <si>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</si>
  <si>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</si>
  <si>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</si>
  <si>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</si>
  <si>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</si>
  <si>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</si>
  <si>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</si>
  <si>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</si>
  <si>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</si>
  <si>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</si>
  <si>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</si>
  <si>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</si>
  <si>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</si>
  <si>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</si>
  <si>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</si>
  <si>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</si>
  <si>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</si>
  <si>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</si>
  <si>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</si>
  <si>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</si>
  <si>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</si>
  <si>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</si>
  <si>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</si>
  <si>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</si>
  <si>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</si>
  <si>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</si>
  <si>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</si>
  <si>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</si>
  <si>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</si>
  <si>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</si>
  <si>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</si>
  <si>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</si>
  <si>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</si>
  <si>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</si>
  <si>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</si>
  <si>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</si>
  <si>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</si>
  <si>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</si>
  <si>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</si>
  <si>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</si>
  <si>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</si>
  <si>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</si>
  <si>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</si>
  <si>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</si>
  <si>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</si>
  <si>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</si>
  <si>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</si>
  <si>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</si>
  <si>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</si>
  <si>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</si>
  <si>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</si>
  <si>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</si>
  <si>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</si>
  <si>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</si>
  <si>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</si>
  <si>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</si>
  <si>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</si>
  <si>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</si>
  <si>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</si>
  <si>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</si>
  <si>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</si>
  <si>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</si>
  <si>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</si>
  <si>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</si>
  <si>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</si>
  <si>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</si>
  <si>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</si>
  <si>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</si>
  <si>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</si>
  <si>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</si>
  <si>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</si>
  <si>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</si>
  <si>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</si>
  <si>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</si>
  <si>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</si>
  <si>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</si>
  <si>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</si>
  <si>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</si>
  <si>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</si>
  <si>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</si>
  <si>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</si>
  <si>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</si>
  <si>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</si>
  <si>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</si>
  <si>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</si>
  <si>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</si>
  <si>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</si>
  <si>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</si>
  <si>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</si>
  <si>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</si>
  <si>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</si>
  <si>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</si>
  <si>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</si>
  <si>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</si>
  <si>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</si>
  <si>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</si>
  <si>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</si>
  <si>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</si>
  <si>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</si>
  <si>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</si>
  <si>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</si>
  <si>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</si>
  <si>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</si>
  <si>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</si>
  <si>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</si>
  <si>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</si>
  <si>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</si>
  <si>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</si>
  <si>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</si>
  <si>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</si>
  <si>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</si>
  <si>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</si>
  <si>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</si>
  <si>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</si>
  <si>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</si>
  <si>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</si>
  <si>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</si>
  <si>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</si>
  <si>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</si>
  <si>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</si>
  <si>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</si>
  <si>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</si>
  <si>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</si>
  <si>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</si>
  <si>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</si>
  <si>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</si>
  <si>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</si>
  <si>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</si>
  <si>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</si>
  <si>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</si>
  <si>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</si>
  <si>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</si>
  <si>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</si>
  <si>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</si>
  <si>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</si>
  <si>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</si>
  <si>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</si>
  <si>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</si>
  <si>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</si>
  <si>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</si>
  <si>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</si>
  <si>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</si>
  <si>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</si>
  <si>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</si>
  <si>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</si>
  <si>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</si>
  <si>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</si>
  <si>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</si>
  <si>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</si>
  <si>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</si>
  <si>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</si>
  <si>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</si>
  <si>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</si>
  <si>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</si>
  <si>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</si>
  <si>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</si>
  <si>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</si>
  <si>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</si>
  <si>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</si>
  <si>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</si>
  <si>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</si>
  <si>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</si>
  <si>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</si>
  <si>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</si>
  <si>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</si>
  <si>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</si>
  <si>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</si>
  <si>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</si>
  <si>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</si>
  <si>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</si>
  <si>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</si>
  <si>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</si>
  <si>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</si>
  <si>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</si>
  <si>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</si>
  <si>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</si>
  <si>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</si>
  <si>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</si>
  <si>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</si>
  <si>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</si>
  <si>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</si>
  <si>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</si>
  <si>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</si>
  <si>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</si>
  <si>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</si>
  <si>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</si>
  <si>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</si>
  <si>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</si>
  <si>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</si>
  <si>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</si>
  <si>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</si>
  <si>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</si>
  <si>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</si>
  <si>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</si>
  <si>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</si>
  <si>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</si>
  <si>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</si>
  <si>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</si>
  <si>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</si>
  <si>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</si>
  <si>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</si>
  <si>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</si>
  <si>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</si>
  <si>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</si>
  <si>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</si>
  <si>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</si>
  <si>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</si>
  <si>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</si>
  <si>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</si>
  <si>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</si>
  <si>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</si>
  <si>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</si>
  <si>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</si>
  <si>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</si>
  <si>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</si>
  <si>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</si>
  <si>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</si>
  <si>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</si>
  <si>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</si>
  <si>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</si>
  <si>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</si>
  <si>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</si>
  <si>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</si>
  <si>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</si>
  <si>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</si>
  <si>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</si>
  <si>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</si>
  <si>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</si>
  <si>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</si>
  <si>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</si>
  <si>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</si>
  <si>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</si>
  <si>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</si>
  <si>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</si>
  <si>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</si>
  <si>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</si>
  <si>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</si>
  <si>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</si>
  <si>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</si>
  <si>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</si>
  <si>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</si>
  <si>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</si>
  <si>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</si>
  <si>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</si>
  <si>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</si>
  <si>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</si>
  <si>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</si>
  <si>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</si>
  <si>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</si>
  <si>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</si>
  <si>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</si>
  <si>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</si>
  <si>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</si>
  <si>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</si>
  <si>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</si>
  <si>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</si>
  <si>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</si>
  <si>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</si>
  <si>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</si>
  <si>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</si>
  <si>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</si>
  <si>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</si>
  <si>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</si>
  <si>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</si>
  <si>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</si>
  <si>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</si>
  <si>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</si>
  <si>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</si>
  <si>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</si>
  <si>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</si>
  <si>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</si>
  <si>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</si>
  <si>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</si>
  <si>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</si>
  <si>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</si>
  <si>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</si>
  <si>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</si>
  <si>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</si>
  <si>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</si>
  <si>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</si>
  <si>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</si>
  <si>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</si>
  <si>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</si>
  <si>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</si>
  <si>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</si>
  <si>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</si>
  <si>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</si>
  <si>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</si>
  <si>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</si>
  <si>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</si>
  <si>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</si>
  <si>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</si>
  <si>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</si>
  <si>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</si>
  <si>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</si>
  <si>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</si>
  <si>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</si>
  <si>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</si>
  <si>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</si>
  <si>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</si>
  <si>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</si>
  <si>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</si>
  <si>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</si>
  <si>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</si>
  <si>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</si>
  <si>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</si>
  <si>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</si>
  <si>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</si>
  <si>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</si>
  <si>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</si>
  <si>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</si>
  <si>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</si>
  <si>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</si>
  <si>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</si>
  <si>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</si>
  <si>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</si>
  <si>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</si>
  <si>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</si>
  <si>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</si>
  <si>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</si>
  <si>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</si>
  <si>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</si>
  <si>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</si>
  <si>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</si>
  <si>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</si>
  <si>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</si>
  <si>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</si>
  <si>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</si>
  <si>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</si>
  <si>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</si>
  <si>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</si>
  <si>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</si>
  <si>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</si>
  <si>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</si>
  <si>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</si>
  <si>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</si>
  <si>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</si>
  <si>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</si>
  <si>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</si>
  <si>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</si>
  <si>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</si>
  <si>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</si>
  <si>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</si>
  <si>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</si>
  <si>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</si>
  <si>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</si>
  <si>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</si>
  <si>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</si>
  <si>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</si>
  <si>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</si>
  <si>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</si>
  <si>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</si>
  <si>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</si>
  <si>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</si>
  <si>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</si>
  <si>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</si>
  <si>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</si>
  <si>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</si>
  <si>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</si>
  <si>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</si>
  <si>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</si>
  <si>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</si>
  <si>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</si>
  <si>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</si>
  <si>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</si>
  <si>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</si>
  <si>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</si>
  <si>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</si>
  <si>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</si>
  <si>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</si>
  <si>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</si>
  <si>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</si>
  <si>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</si>
  <si>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</si>
  <si>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</si>
  <si>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</si>
  <si>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</si>
  <si>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</si>
  <si>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</si>
  <si>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</si>
  <si>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</si>
  <si>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</si>
  <si>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</si>
  <si>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</si>
  <si>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</si>
  <si>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</si>
  <si>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</si>
  <si>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</si>
  <si>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</si>
  <si>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</si>
  <si>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</si>
  <si>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</si>
  <si>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</si>
  <si>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</si>
  <si>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</si>
  <si>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</si>
  <si>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</si>
  <si>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</si>
  <si>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</si>
  <si>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</si>
  <si>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</si>
  <si>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</si>
  <si>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</si>
  <si>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</si>
  <si>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</si>
  <si>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</si>
  <si>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</si>
  <si>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</si>
  <si>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</si>
  <si>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</si>
  <si>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</si>
  <si>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</si>
  <si>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</si>
  <si>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</si>
  <si>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</si>
  <si>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</si>
  <si>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</si>
  <si>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</si>
  <si>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</si>
  <si>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</si>
  <si>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</si>
  <si>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</si>
  <si>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</si>
  <si>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</si>
  <si>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</si>
  <si>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</si>
  <si>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</si>
  <si>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</si>
  <si>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</si>
  <si>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</si>
  <si>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</si>
  <si>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</si>
  <si>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</si>
  <si>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</si>
  <si>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</si>
  <si>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</si>
  <si>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</si>
  <si>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</si>
  <si>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</si>
  <si>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</si>
  <si>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</si>
  <si>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</si>
  <si>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</si>
  <si>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</si>
  <si>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</si>
  <si>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</si>
  <si>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</si>
  <si>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</si>
  <si>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</si>
  <si>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</si>
  <si>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</si>
  <si>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</si>
  <si>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</si>
  <si>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</si>
  <si>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</si>
  <si>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</si>
  <si>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</si>
  <si>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</si>
  <si>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</si>
  <si>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</si>
  <si>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</si>
  <si>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</si>
  <si>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</si>
  <si>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</si>
  <si>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</si>
  <si>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</si>
  <si>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</si>
  <si>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</si>
  <si>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</si>
  <si>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</si>
  <si>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</si>
  <si>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</si>
  <si>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</si>
  <si>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</si>
  <si>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</si>
  <si>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</si>
  <si>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</si>
  <si>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</si>
  <si>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</si>
  <si>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</si>
  <si>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</si>
  <si>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</si>
  <si>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</si>
  <si>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</si>
  <si>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</si>
  <si>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</si>
  <si>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</si>
  <si>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</si>
  <si>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</si>
  <si>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</si>
  <si>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</si>
  <si>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</si>
  <si>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</si>
  <si>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</si>
  <si>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</si>
  <si>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</si>
  <si>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</si>
  <si>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</si>
  <si>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</si>
  <si>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</si>
  <si>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</si>
  <si>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</si>
  <si>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</si>
  <si>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</si>
  <si>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</si>
  <si>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</si>
  <si>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</si>
  <si>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</si>
  <si>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</si>
  <si>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</si>
  <si>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</si>
  <si>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</si>
  <si>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</si>
  <si>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</si>
  <si>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</si>
  <si>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</si>
  <si>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</si>
  <si>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</si>
  <si>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</si>
  <si>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</si>
  <si>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</si>
  <si>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</si>
  <si>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</si>
  <si>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</si>
  <si>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</si>
  <si>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</si>
  <si>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</si>
  <si>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</si>
  <si>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</si>
  <si>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</si>
  <si>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</si>
  <si>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</si>
  <si>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</si>
  <si>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</si>
  <si>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</si>
  <si>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</si>
  <si>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</si>
  <si>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</si>
  <si>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</si>
  <si>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</si>
  <si>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</si>
  <si>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</si>
  <si>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</si>
  <si>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</si>
  <si>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</si>
  <si>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</si>
  <si>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</si>
  <si>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</si>
  <si>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</si>
  <si>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</si>
  <si>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</si>
  <si>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</si>
  <si>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</si>
  <si>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</si>
  <si>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</si>
  <si>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</si>
  <si>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</si>
  <si>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</si>
  <si>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</si>
  <si>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</si>
  <si>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</si>
  <si>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</si>
  <si>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</si>
  <si>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</si>
  <si>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</si>
  <si>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</si>
  <si>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</si>
  <si>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</si>
  <si>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</si>
  <si>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</si>
  <si>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</si>
  <si>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</si>
  <si>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</si>
  <si>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</si>
  <si>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</si>
  <si>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</si>
  <si>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</si>
  <si>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</si>
  <si>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</si>
  <si>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</si>
  <si>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</si>
  <si>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</si>
  <si>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</si>
  <si>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</si>
  <si>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</si>
  <si>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</si>
  <si>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</si>
  <si>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</si>
  <si>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</si>
  <si>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</si>
  <si>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</si>
  <si>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</si>
  <si>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</si>
  <si>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</si>
  <si>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</si>
  <si>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</si>
  <si>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</si>
  <si>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</si>
  <si>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</si>
  <si>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</si>
  <si>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</si>
  <si>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</si>
  <si>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</si>
  <si>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</si>
  <si>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</si>
  <si>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</si>
  <si>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</si>
  <si>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</si>
  <si>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</si>
  <si>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</si>
  <si>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</si>
  <si>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</si>
  <si>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</si>
  <si>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</si>
  <si>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</si>
  <si>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</si>
  <si>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</si>
  <si>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</si>
  <si>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</si>
  <si>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</si>
  <si>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</si>
  <si>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</si>
  <si>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</si>
  <si>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</si>
  <si>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</si>
  <si>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</si>
  <si>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</si>
  <si>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</si>
  <si>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</si>
  <si>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</si>
  <si>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</si>
  <si>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</si>
  <si>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</si>
  <si>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</si>
  <si>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</si>
  <si>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</si>
  <si>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</si>
  <si>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</si>
  <si>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</si>
  <si>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</si>
  <si>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</si>
  <si>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</si>
  <si>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</si>
  <si>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</si>
  <si>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</si>
  <si>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</si>
  <si>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</si>
  <si>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</si>
  <si>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</si>
  <si>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</si>
  <si>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</si>
  <si>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</si>
  <si>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</si>
  <si>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</si>
  <si>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</si>
  <si>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</si>
  <si>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</si>
  <si>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</si>
  <si>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</si>
  <si>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</si>
  <si>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</si>
  <si>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</si>
  <si>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</si>
  <si>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</si>
  <si>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</si>
  <si>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</si>
  <si>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</si>
  <si>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</si>
  <si>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</si>
  <si>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</si>
  <si>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</si>
  <si>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</si>
  <si>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</si>
  <si>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</si>
  <si>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</si>
  <si>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</si>
  <si>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</si>
  <si>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</si>
  <si>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</si>
  <si>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</si>
  <si>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</si>
  <si>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</si>
  <si>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</si>
  <si>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</si>
  <si>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</si>
  <si>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</si>
  <si>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</si>
  <si>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</si>
  <si>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</si>
  <si>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</si>
  <si>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</si>
  <si>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</si>
  <si>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</si>
  <si>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</si>
  <si>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</si>
  <si>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</si>
  <si>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</si>
  <si>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</si>
  <si>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</si>
  <si>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</si>
  <si>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</si>
  <si>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</si>
  <si>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</si>
  <si>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</si>
  <si>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</si>
  <si>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</si>
  <si>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</si>
  <si>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</si>
  <si>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</si>
  <si>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</si>
  <si>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</si>
  <si>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</si>
  <si>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</si>
  <si>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</si>
  <si>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</si>
  <si>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</si>
  <si>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</si>
  <si>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</si>
  <si>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</si>
  <si>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</si>
  <si>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</si>
  <si>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</si>
  <si>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</si>
  <si>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</si>
  <si>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</si>
  <si>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</si>
  <si>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</si>
  <si>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</si>
  <si>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</si>
  <si>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</si>
  <si>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</si>
  <si>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</si>
  <si>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</si>
  <si>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</si>
  <si>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</si>
  <si>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</si>
  <si>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</si>
  <si>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</si>
  <si>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</si>
  <si>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</si>
  <si>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</si>
  <si>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</si>
  <si>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</si>
  <si>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</si>
  <si>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</si>
  <si>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</si>
  <si>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</si>
  <si>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</si>
  <si>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</si>
  <si>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</si>
  <si>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</si>
  <si>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</si>
  <si>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</si>
  <si>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</si>
  <si>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</si>
  <si>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</si>
  <si>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</si>
  <si>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</si>
  <si>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</si>
  <si>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</si>
  <si>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</si>
  <si>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</si>
  <si>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</si>
  <si>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</si>
  <si>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</si>
  <si>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</si>
  <si>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</si>
  <si>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</si>
  <si>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</si>
  <si>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</si>
  <si>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</si>
  <si>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</si>
  <si>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</si>
  <si>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</si>
  <si>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</si>
  <si>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</si>
  <si>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</si>
  <si>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</si>
  <si>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</si>
  <si>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</si>
  <si>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</si>
  <si>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</si>
  <si>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</si>
  <si>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</si>
  <si>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</si>
  <si>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</si>
  <si>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</si>
  <si>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</si>
  <si>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</si>
  <si>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</si>
  <si>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</si>
  <si>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</si>
  <si>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</si>
  <si>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</si>
  <si>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</si>
  <si>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</si>
  <si>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</si>
  <si>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</si>
  <si>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</si>
  <si>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</si>
  <si>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</si>
  <si>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</si>
  <si>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</si>
  <si>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</si>
  <si>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</si>
  <si>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</si>
  <si>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</si>
  <si>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</si>
  <si>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</si>
  <si>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</si>
  <si>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</si>
  <si>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</si>
  <si>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</si>
  <si>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</si>
  <si>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</si>
  <si>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</si>
  <si>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</si>
  <si>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</si>
  <si>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</si>
  <si>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</si>
  <si>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</si>
  <si>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</si>
  <si>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</si>
  <si>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</si>
  <si>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</si>
  <si>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</si>
  <si>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</si>
  <si>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</si>
  <si>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</si>
  <si>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</si>
  <si>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</si>
  <si>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</si>
  <si>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</si>
  <si>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</si>
  <si>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</si>
  <si>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</si>
  <si>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</si>
  <si>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</si>
  <si>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</si>
  <si>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</si>
  <si>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</si>
  <si>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</si>
  <si>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</si>
  <si>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</si>
  <si>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</si>
  <si>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</si>
  <si>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</si>
  <si>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</si>
  <si>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</si>
  <si>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</si>
  <si>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</si>
  <si>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</si>
  <si>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</si>
  <si>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</si>
  <si>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</si>
  <si>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</si>
  <si>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</si>
  <si>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</si>
  <si>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</si>
  <si>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</si>
  <si>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</si>
  <si>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</si>
  <si>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</si>
  <si>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</si>
  <si>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</si>
  <si>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</si>
  <si>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</si>
  <si>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</si>
  <si>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</si>
  <si>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</si>
  <si>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</si>
  <si>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</si>
  <si>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</si>
  <si>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</si>
  <si>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</si>
  <si>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</si>
  <si>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</si>
  <si>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</si>
  <si>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</si>
  <si>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</si>
  <si>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</si>
  <si>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</si>
  <si>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</si>
  <si>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</si>
  <si>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</si>
  <si>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</si>
  <si>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</si>
  <si>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</si>
  <si>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</si>
  <si>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</si>
  <si>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</si>
  <si>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</si>
  <si>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</si>
  <si>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</si>
  <si>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</si>
  <si>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</si>
  <si>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</si>
  <si>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</si>
  <si>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</si>
  <si>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</si>
  <si>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</si>
  <si>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</si>
  <si>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</si>
  <si>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</si>
  <si>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</si>
  <si>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</si>
  <si>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</si>
  <si>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</si>
  <si>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</si>
  <si>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</si>
  <si>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</si>
  <si>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</si>
  <si>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</si>
  <si>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</si>
  <si>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</si>
  <si>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</si>
  <si>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</si>
  <si>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</si>
  <si>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</si>
  <si>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</si>
  <si>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</si>
  <si>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</si>
  <si>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</si>
  <si>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</si>
  <si>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</si>
  <si>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</si>
  <si>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</si>
  <si>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</si>
  <si>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</si>
  <si>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</si>
  <si>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</si>
  <si>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</si>
  <si>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</si>
  <si>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</si>
  <si>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</si>
  <si>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</si>
  <si>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</si>
  <si>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</si>
  <si>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</si>
  <si>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</si>
  <si>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</si>
  <si>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</si>
  <si>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</si>
  <si>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</si>
  <si>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</si>
  <si>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</si>
  <si>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</si>
  <si>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</si>
  <si>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</si>
  <si>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</si>
  <si>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</si>
  <si>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</si>
  <si>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</si>
  <si>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</si>
  <si>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</si>
  <si>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</si>
  <si>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</si>
  <si>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</si>
  <si>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</si>
  <si>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</si>
  <si>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</si>
  <si>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</si>
  <si>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</si>
  <si>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</si>
  <si>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</si>
  <si>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</si>
  <si>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</si>
  <si>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</si>
  <si>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</si>
  <si>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</si>
  <si>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</si>
  <si>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</si>
  <si>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</si>
  <si>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</si>
  <si>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</si>
  <si>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</si>
  <si>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</si>
  <si>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</si>
  <si>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</si>
  <si>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</si>
  <si>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</si>
  <si>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</si>
  <si>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</si>
  <si>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</si>
  <si>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</si>
  <si>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</si>
  <si>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</si>
  <si>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</si>
  <si>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</si>
  <si>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</si>
  <si>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</si>
  <si>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</si>
  <si>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</si>
  <si>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</si>
  <si>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</si>
  <si>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</si>
  <si>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</si>
  <si>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</si>
  <si>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</si>
  <si>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</si>
  <si>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</si>
  <si>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</si>
  <si>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</si>
  <si>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</si>
  <si>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</si>
  <si>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</si>
  <si>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</si>
  <si>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</si>
  <si>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</si>
  <si>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</si>
  <si>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</si>
  <si>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</si>
  <si>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</si>
  <si>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</si>
  <si>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</si>
  <si>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</si>
  <si>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</si>
  <si>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</si>
  <si>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</si>
  <si>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</si>
  <si>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</si>
  <si>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</si>
  <si>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</si>
  <si>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</si>
  <si>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</si>
  <si>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</si>
  <si>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</si>
  <si>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</si>
  <si>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</si>
  <si>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</si>
  <si>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</si>
  <si>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</si>
  <si>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</si>
  <si>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</si>
  <si>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</si>
  <si>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</si>
  <si>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</si>
  <si>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</si>
  <si>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</si>
  <si>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</si>
  <si>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</si>
  <si>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</si>
  <si>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</si>
  <si>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</si>
  <si>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</si>
  <si>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</si>
  <si>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</si>
  <si>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</si>
  <si>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</si>
  <si>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</si>
  <si>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</si>
  <si>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</si>
  <si>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</si>
  <si>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</si>
  <si>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</si>
  <si>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</si>
  <si>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</si>
  <si>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</si>
  <si>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</si>
  <si>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</si>
  <si>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</si>
  <si>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</si>
  <si>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</si>
  <si>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</si>
  <si>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</si>
  <si>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</si>
  <si>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</si>
  <si>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</si>
  <si>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</si>
  <si>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</si>
  <si>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</si>
  <si>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</si>
  <si>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</si>
  <si>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</si>
  <si>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</si>
  <si>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</si>
  <si>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</si>
  <si>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</si>
  <si>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</si>
  <si>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</si>
  <si>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</si>
  <si>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</si>
  <si>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</si>
  <si>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</si>
  <si>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</si>
  <si>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</si>
  <si>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</si>
  <si>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</si>
  <si>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</si>
  <si>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</si>
  <si>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</si>
  <si>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</si>
  <si>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</si>
  <si>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</si>
  <si>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</si>
  <si>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</si>
  <si>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</si>
  <si>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</si>
  <si>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</si>
  <si>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</si>
  <si>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</si>
  <si>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</si>
  <si>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</si>
  <si>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</si>
  <si>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</si>
  <si>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</si>
  <si>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</si>
  <si>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</si>
  <si>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</si>
  <si>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</si>
  <si>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</si>
  <si>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</si>
  <si>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</si>
  <si>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</si>
  <si>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</si>
  <si>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</si>
  <si>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</si>
  <si>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</si>
  <si>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</si>
  <si>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</si>
  <si>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</si>
  <si>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</si>
  <si>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</si>
  <si>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</si>
  <si>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</si>
  <si>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</si>
  <si>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</si>
  <si>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</si>
  <si>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</si>
  <si>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</si>
  <si>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</si>
  <si>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</si>
  <si>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</si>
  <si>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</si>
  <si>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</si>
  <si>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</si>
  <si>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</si>
  <si>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</si>
  <si>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</si>
  <si>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</si>
  <si>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</si>
  <si>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</si>
  <si>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</si>
  <si>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</si>
  <si>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</si>
  <si>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</si>
  <si>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</si>
  <si>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</si>
  <si>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</si>
  <si>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</si>
  <si>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</si>
  <si>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</si>
  <si>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</si>
  <si>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</si>
  <si>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</si>
  <si>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</si>
  <si>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</si>
  <si>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</si>
  <si>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</si>
  <si>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</si>
  <si>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</si>
  <si>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</si>
  <si>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</si>
  <si>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</si>
  <si>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</si>
  <si>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</si>
  <si>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</si>
  <si>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</si>
  <si>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</si>
  <si>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</si>
  <si>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</si>
  <si>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</si>
  <si>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</si>
  <si>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</si>
  <si>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</si>
  <si>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</si>
  <si>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</si>
  <si>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</si>
  <si>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</si>
  <si>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</si>
  <si>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</si>
  <si>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</si>
  <si>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</si>
  <si>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</si>
  <si>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</si>
  <si>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</si>
  <si>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</si>
  <si>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</si>
  <si>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</si>
  <si>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</si>
  <si>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</si>
  <si>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</si>
  <si>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</si>
  <si>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</si>
  <si>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</si>
  <si>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</si>
  <si>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</si>
  <si>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</si>
  <si>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</si>
  <si>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</si>
  <si>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</si>
  <si>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</si>
  <si>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</si>
  <si>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</si>
  <si>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</si>
  <si>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</si>
  <si>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</si>
  <si>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</si>
  <si>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</si>
  <si>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</si>
  <si>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</si>
  <si>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</si>
  <si>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</si>
  <si>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</si>
  <si>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</si>
  <si>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</si>
  <si>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</si>
  <si>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</si>
  <si>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</si>
  <si>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</si>
  <si>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</si>
  <si>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</si>
  <si>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</si>
  <si>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</si>
  <si>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</si>
  <si>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</si>
  <si>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</si>
  <si>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</si>
  <si>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</si>
  <si>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</si>
  <si>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</si>
  <si>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</si>
  <si>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</si>
  <si>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</si>
  <si>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</si>
  <si>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</si>
  <si>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</si>
  <si>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</si>
  <si>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</si>
  <si>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</si>
  <si>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</si>
  <si>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</si>
  <si>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</si>
  <si>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</si>
  <si>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</si>
  <si>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</si>
  <si>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</si>
  <si>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</si>
  <si>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</si>
  <si>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</si>
  <si>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</si>
  <si>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</si>
  <si>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</si>
  <si>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</si>
  <si>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</si>
  <si>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</si>
  <si>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</si>
  <si>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</si>
  <si>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</si>
  <si>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</si>
  <si>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</si>
  <si>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</si>
  <si>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</si>
  <si>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</si>
  <si>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</si>
  <si>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</si>
  <si>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</si>
  <si>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</si>
  <si>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</si>
  <si>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</si>
  <si>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</si>
  <si>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</si>
  <si>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</si>
  <si>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</si>
  <si>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</si>
  <si>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</si>
  <si>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</si>
  <si>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</si>
  <si>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</si>
  <si>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</si>
  <si>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</si>
  <si>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</si>
  <si>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</si>
  <si>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</si>
  <si>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</si>
  <si>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</si>
  <si>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</si>
  <si>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</si>
  <si>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</si>
  <si>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</si>
  <si>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</si>
  <si>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</si>
  <si>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</si>
  <si>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</si>
  <si>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</si>
  <si>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</si>
  <si>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</si>
  <si>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</si>
  <si>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</si>
  <si>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</si>
  <si>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</si>
  <si>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</si>
  <si>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</si>
  <si>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</si>
  <si>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</si>
  <si>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</si>
  <si>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</si>
  <si>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</si>
  <si>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</si>
  <si>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</si>
  <si>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</si>
  <si>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</si>
  <si>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</si>
  <si>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</si>
  <si>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</si>
  <si>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</si>
  <si>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</si>
  <si>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</si>
  <si>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</si>
  <si>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</si>
  <si>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</si>
  <si>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</si>
  <si>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</si>
  <si>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</si>
  <si>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</si>
  <si>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</si>
  <si>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</si>
  <si>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</si>
  <si>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</si>
  <si>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</si>
  <si>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</si>
  <si>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</si>
  <si>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</si>
  <si>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</si>
  <si>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</si>
  <si>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</si>
  <si>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</si>
  <si>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</si>
  <si>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</si>
  <si>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</si>
  <si>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</si>
  <si>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</si>
  <si>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</si>
  <si>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</si>
  <si>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</si>
  <si>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</si>
  <si>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</si>
  <si>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</si>
  <si>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</si>
  <si>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</si>
  <si>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</si>
  <si>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</si>
  <si>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</si>
  <si>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</si>
  <si>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</si>
  <si>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</si>
  <si>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</si>
  <si>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</si>
  <si>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</si>
  <si>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</si>
  <si>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</si>
  <si>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</si>
  <si>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</si>
  <si>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</si>
  <si>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</si>
  <si>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</si>
  <si>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</si>
  <si>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</si>
  <si>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</si>
  <si>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</si>
  <si>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</si>
  <si>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</si>
  <si>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</si>
  <si>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</si>
  <si>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</si>
  <si>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</si>
  <si>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</si>
  <si>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</si>
  <si>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</si>
  <si>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</si>
  <si>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</si>
  <si>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</si>
  <si>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</si>
  <si>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</si>
  <si>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</si>
  <si>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</si>
  <si>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</si>
  <si>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</si>
  <si>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</si>
  <si>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</si>
  <si>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</si>
  <si>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</si>
  <si>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</si>
  <si>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</si>
  <si>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</si>
  <si>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</si>
  <si>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</si>
  <si>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</si>
  <si>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</si>
  <si>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</si>
  <si>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</si>
  <si>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</si>
  <si>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</si>
  <si>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</si>
  <si>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</si>
  <si>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</si>
  <si>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</si>
  <si>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</si>
  <si>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</si>
  <si>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</si>
  <si>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</si>
  <si>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</si>
  <si>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</si>
  <si>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</si>
  <si>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</si>
  <si>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</si>
  <si>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</si>
  <si>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</si>
  <si>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</si>
  <si>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</si>
  <si>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</si>
  <si>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</si>
  <si>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</si>
  <si>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</si>
  <si>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</si>
  <si>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</si>
  <si>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</si>
  <si>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</si>
  <si>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</si>
  <si>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</si>
  <si>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</si>
  <si>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</si>
  <si>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</si>
  <si>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</si>
  <si>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</si>
  <si>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</si>
  <si>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</si>
  <si>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</si>
  <si>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</si>
  <si>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</si>
  <si>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</si>
  <si>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</si>
  <si>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</si>
  <si>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</si>
  <si>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</si>
  <si>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</si>
  <si>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</si>
  <si>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</si>
  <si>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</si>
  <si>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</si>
  <si>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</si>
  <si>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</si>
  <si>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</si>
  <si>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</si>
  <si>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</si>
  <si>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</si>
  <si>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</si>
  <si>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</si>
  <si>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</si>
  <si>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</si>
  <si>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</si>
  <si>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</si>
  <si>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</si>
  <si>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</si>
  <si>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</si>
  <si>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</si>
  <si>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</si>
  <si>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</si>
  <si>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</si>
  <si>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</si>
  <si>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</si>
  <si>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</si>
  <si>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</si>
  <si>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</si>
  <si>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</si>
  <si>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</si>
  <si>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</si>
  <si>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</si>
  <si>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</si>
  <si>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</si>
  <si>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</si>
  <si>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</si>
  <si>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</si>
  <si>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</si>
  <si>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</si>
  <si>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</si>
  <si>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</si>
  <si>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</si>
  <si>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</si>
  <si>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</si>
  <si>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</si>
  <si>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</si>
  <si>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</si>
  <si>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</si>
  <si>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</si>
  <si>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</si>
  <si>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</si>
  <si>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</si>
  <si>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</si>
  <si>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</si>
  <si>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</si>
  <si>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</si>
  <si>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</si>
  <si>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</si>
  <si>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</si>
  <si>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</si>
  <si>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</si>
  <si>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</si>
  <si>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</si>
  <si>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</si>
  <si>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</si>
  <si>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</si>
  <si>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</si>
  <si>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</si>
  <si>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</si>
  <si>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</si>
  <si>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</si>
  <si>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</si>
  <si>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</si>
  <si>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</si>
  <si>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</si>
  <si>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</si>
  <si>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</si>
  <si>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</si>
  <si>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</si>
  <si>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</si>
  <si>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</si>
  <si>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</si>
  <si>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</si>
  <si>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</si>
  <si>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</si>
  <si>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</si>
  <si>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</si>
  <si>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</si>
  <si>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</si>
  <si>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</si>
  <si>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</si>
  <si>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</si>
  <si>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</si>
  <si>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</si>
  <si>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</si>
  <si>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</si>
  <si>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</si>
  <si>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</si>
  <si>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</si>
  <si>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</si>
  <si>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</si>
  <si>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</si>
  <si>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</si>
  <si>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</si>
  <si>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</si>
  <si>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</si>
  <si>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</si>
  <si>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</si>
  <si>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</si>
  <si>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</si>
  <si>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</si>
  <si>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</si>
  <si>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</si>
  <si>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</si>
  <si>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</si>
  <si>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</si>
  <si>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</si>
  <si>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</si>
  <si>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</si>
  <si>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</si>
  <si>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</si>
  <si>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</si>
  <si>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</si>
  <si>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</si>
  <si>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</si>
  <si>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</si>
  <si>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</si>
  <si>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</si>
  <si>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</si>
  <si>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</si>
  <si>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</si>
  <si>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</si>
  <si>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</si>
  <si>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</si>
  <si>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</si>
  <si>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</si>
  <si>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</si>
  <si>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</si>
  <si>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</si>
  <si>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</si>
  <si>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</si>
  <si>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</si>
  <si>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</si>
  <si>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</si>
  <si>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</si>
  <si>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</si>
  <si>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</si>
  <si>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</si>
  <si>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</si>
  <si>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</si>
  <si>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</si>
  <si>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</si>
  <si>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</si>
  <si>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</si>
  <si>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</si>
  <si>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</si>
  <si>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</si>
  <si>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</si>
  <si>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</si>
  <si>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</si>
  <si>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</si>
  <si>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</si>
  <si>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</si>
  <si>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</si>
  <si>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</si>
  <si>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</si>
  <si>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</si>
  <si>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</si>
  <si>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</si>
  <si>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</si>
  <si>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</si>
  <si>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</si>
  <si>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</si>
  <si>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</si>
  <si>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</si>
  <si>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</si>
  <si>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</si>
  <si>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</si>
  <si>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</si>
  <si>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</si>
  <si>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</si>
  <si>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</si>
  <si>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</si>
  <si>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</si>
  <si>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</si>
  <si>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</si>
  <si>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</si>
  <si>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</si>
  <si>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</si>
  <si>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</si>
  <si>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</si>
  <si>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</si>
  <si>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</si>
  <si>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</si>
  <si>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</si>
  <si>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</si>
  <si>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</si>
  <si>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</si>
  <si>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</si>
  <si>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</si>
  <si>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</si>
  <si>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</si>
  <si>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</si>
  <si>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</si>
  <si>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</si>
  <si>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</si>
  <si>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</si>
  <si>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</si>
  <si>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</si>
  <si>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</si>
  <si>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</si>
  <si>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</si>
  <si>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</si>
  <si>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</si>
  <si>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</si>
  <si>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</si>
  <si>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</si>
  <si>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</si>
  <si>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</si>
  <si>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</si>
  <si>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</si>
  <si>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</si>
  <si>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</si>
  <si>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</si>
  <si>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</si>
  <si>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</si>
  <si>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</si>
  <si>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</si>
  <si>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</si>
  <si>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</si>
  <si>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</si>
  <si>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</si>
  <si>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</si>
  <si>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</si>
  <si>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</si>
  <si>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</si>
  <si>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</si>
  <si>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</si>
  <si>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</si>
  <si>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</si>
  <si>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</si>
  <si>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</si>
  <si>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</si>
  <si>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</si>
  <si>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</si>
  <si>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</si>
  <si>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</si>
  <si>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</si>
  <si>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</si>
  <si>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</si>
  <si>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</si>
  <si>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</si>
  <si>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</si>
  <si>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</si>
  <si>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</si>
  <si>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</si>
  <si>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</si>
  <si>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</si>
  <si>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</si>
  <si>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</si>
  <si>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</si>
  <si>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</si>
  <si>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</si>
  <si>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</si>
  <si>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</si>
  <si>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</si>
  <si>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</si>
  <si>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</si>
  <si>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</si>
  <si>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</si>
  <si>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</si>
  <si>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</si>
  <si>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</si>
  <si>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</si>
  <si>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</si>
  <si>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</si>
  <si>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</si>
  <si>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</si>
  <si>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</si>
  <si>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</si>
  <si>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</si>
  <si>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</si>
  <si>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</si>
  <si>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</si>
  <si>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</si>
  <si>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</si>
  <si>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</si>
  <si>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</si>
  <si>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</si>
  <si>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</si>
  <si>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</si>
  <si>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</si>
  <si>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</si>
  <si>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</si>
  <si>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</si>
  <si>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</si>
  <si>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</si>
  <si>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</si>
  <si>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</si>
  <si>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</si>
  <si>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</si>
  <si>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</si>
  <si>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</si>
  <si>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</si>
  <si>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</si>
  <si>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</si>
  <si>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</si>
  <si>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</si>
  <si>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</si>
  <si>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</si>
  <si>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</si>
  <si>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</si>
  <si>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</si>
  <si>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</si>
  <si>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</si>
  <si>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</si>
  <si>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</si>
  <si>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</si>
  <si>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</si>
  <si>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</si>
  <si>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</si>
  <si>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</si>
  <si>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</si>
  <si>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</si>
  <si>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</si>
  <si>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</si>
  <si>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</si>
  <si>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</si>
  <si>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</si>
  <si>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</si>
  <si>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</si>
  <si>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</si>
  <si>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</si>
  <si>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</si>
  <si>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</si>
  <si>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</si>
  <si>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</si>
  <si>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</si>
  <si>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</si>
  <si>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</si>
  <si>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</si>
  <si>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</si>
  <si>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</si>
  <si>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</si>
  <si>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</si>
  <si>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</si>
  <si>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</si>
  <si>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</si>
  <si>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</si>
  <si>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</si>
  <si>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</si>
  <si>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</si>
  <si>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</si>
  <si>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</si>
  <si>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</si>
  <si>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</si>
  <si>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</si>
  <si>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</si>
  <si>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</si>
  <si>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</si>
  <si>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</si>
  <si>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</si>
  <si>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</si>
  <si>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</si>
  <si>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</si>
  <si>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</si>
  <si>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</si>
  <si>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</si>
  <si>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</si>
  <si>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</si>
  <si>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</si>
  <si>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</si>
  <si>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</si>
  <si>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</si>
  <si>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</si>
  <si>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</si>
  <si>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</si>
  <si>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</si>
  <si>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</si>
  <si>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</si>
  <si>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</si>
  <si>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</si>
  <si>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</si>
  <si>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</si>
  <si>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</si>
  <si>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</si>
  <si>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</si>
  <si>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</si>
  <si>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</si>
  <si>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</si>
  <si>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</si>
  <si>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</si>
  <si>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</si>
  <si>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</si>
  <si>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</si>
  <si>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</si>
  <si>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</si>
  <si>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</si>
  <si>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</si>
  <si>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</si>
  <si>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</si>
  <si>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</si>
  <si>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</si>
  <si>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</si>
  <si>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</si>
  <si>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</si>
  <si>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</si>
  <si>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</si>
  <si>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</si>
  <si>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</si>
  <si>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</si>
  <si>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</si>
  <si>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</si>
  <si>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</si>
  <si>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</si>
  <si>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</si>
  <si>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</si>
  <si>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</si>
  <si>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</si>
  <si>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</si>
  <si>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</si>
  <si>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</si>
  <si>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</si>
  <si>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</si>
  <si>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</si>
  <si>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</si>
  <si>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</si>
  <si>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</si>
  <si>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</si>
  <si>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</si>
  <si>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</si>
  <si>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</si>
  <si>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</si>
  <si>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</si>
  <si>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</si>
  <si>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</si>
  <si>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</si>
  <si>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</si>
  <si>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</si>
  <si>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</si>
  <si>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</si>
  <si>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</si>
  <si>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</si>
  <si>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</si>
  <si>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</si>
  <si>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</si>
  <si>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</si>
  <si>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</si>
  <si>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</si>
  <si>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</si>
  <si>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</si>
  <si>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</si>
  <si>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</si>
  <si>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</si>
  <si>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</si>
  <si>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</si>
  <si>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</si>
  <si>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</si>
  <si>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</si>
  <si>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</si>
  <si>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</si>
  <si>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</si>
  <si>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</si>
  <si>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</si>
  <si>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</si>
  <si>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</si>
  <si>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</si>
  <si>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</si>
  <si>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</si>
  <si>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</si>
  <si>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</si>
  <si>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</si>
  <si>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</si>
  <si>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</si>
  <si>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</si>
  <si>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</si>
  <si>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</si>
  <si>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</si>
  <si>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</si>
  <si>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</si>
  <si>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</si>
  <si>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</si>
  <si>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</si>
  <si>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</si>
  <si>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</si>
  <si>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</si>
  <si>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</si>
  <si>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</si>
  <si>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</si>
  <si>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</si>
  <si>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</si>
  <si>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</si>
  <si>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</si>
  <si>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</si>
  <si>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</si>
  <si>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</si>
  <si>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</si>
  <si>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</si>
  <si>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</si>
  <si>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</si>
  <si>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</si>
  <si>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</si>
  <si>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</si>
  <si>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</si>
  <si>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</si>
  <si>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</si>
  <si>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</si>
  <si>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</si>
  <si>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</si>
  <si>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</si>
  <si>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</si>
  <si>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</si>
  <si>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</si>
  <si>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</si>
  <si>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</si>
  <si>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</si>
  <si>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</si>
  <si>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</si>
  <si>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</si>
  <si>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</si>
  <si>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</si>
  <si>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</si>
  <si>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</si>
  <si>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</si>
  <si>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</si>
  <si>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</si>
  <si>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</si>
  <si>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</si>
  <si>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</si>
  <si>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</si>
  <si>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</si>
  <si>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</si>
  <si>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</si>
  <si>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</si>
  <si>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</si>
  <si>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</si>
  <si>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</si>
  <si>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</si>
  <si>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</si>
  <si>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</si>
  <si>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</si>
  <si>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</si>
  <si>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</si>
  <si>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</si>
  <si>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</si>
  <si>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</si>
  <si>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</si>
  <si>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</si>
  <si>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</si>
  <si>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</si>
  <si>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</si>
  <si>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</si>
  <si>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</si>
  <si>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</si>
  <si>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</si>
  <si>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</si>
  <si>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</si>
  <si>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</si>
  <si>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</si>
  <si>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</si>
  <si>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</si>
  <si>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</si>
  <si>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</si>
  <si>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</si>
  <si>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</si>
  <si>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</si>
  <si>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</si>
  <si>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</si>
  <si>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</si>
  <si>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</si>
  <si>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</si>
  <si>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</si>
  <si>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</si>
  <si>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</si>
  <si>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</si>
  <si>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</si>
  <si>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</si>
  <si>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</si>
  <si>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</si>
  <si>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</si>
  <si>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</si>
  <si>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</si>
  <si>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</si>
  <si>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</si>
  <si>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</si>
  <si>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</si>
  <si>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</si>
  <si>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</si>
  <si>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</si>
  <si>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</si>
  <si>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</si>
  <si>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</si>
  <si>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</si>
  <si>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</si>
  <si>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</si>
  <si>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</si>
  <si>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</si>
  <si>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</si>
  <si>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</si>
  <si>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</si>
  <si>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</si>
  <si>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</si>
  <si>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</si>
  <si>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</si>
  <si>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</si>
  <si>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</si>
  <si>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</si>
  <si>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</si>
  <si>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</si>
  <si>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</si>
  <si>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</si>
  <si>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</si>
  <si>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</si>
  <si>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</si>
  <si>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</si>
  <si>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</si>
  <si>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</si>
  <si>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</si>
  <si>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</si>
  <si>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</si>
  <si>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</si>
  <si>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</si>
  <si>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</si>
  <si>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</si>
  <si>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</si>
  <si>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</si>
  <si>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</si>
  <si>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</si>
  <si>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</si>
  <si>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</si>
  <si>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</si>
  <si>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</si>
  <si>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</si>
  <si>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</si>
  <si>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</si>
  <si>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</si>
  <si>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</si>
  <si>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</si>
  <si>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</si>
  <si>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</si>
  <si>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</si>
  <si>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</si>
  <si>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</si>
  <si>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</si>
  <si>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</si>
  <si>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</si>
  <si>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</si>
  <si>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</si>
  <si>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</si>
  <si>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</si>
  <si>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</si>
  <si>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</si>
  <si>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</si>
  <si>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</si>
  <si>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</si>
  <si>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</si>
  <si>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</si>
  <si>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</si>
  <si>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</si>
  <si>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</si>
  <si>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</si>
  <si>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</si>
  <si>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</si>
  <si>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</si>
  <si>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</si>
  <si>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</si>
  <si>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</si>
  <si>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</si>
  <si>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</si>
  <si>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</si>
  <si>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</si>
  <si>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</si>
  <si>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</si>
  <si>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</si>
  <si>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</si>
  <si>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</si>
  <si>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</si>
  <si>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</si>
  <si>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</si>
  <si>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</si>
  <si>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</si>
  <si>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</si>
  <si>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</si>
  <si>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</si>
  <si>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</si>
  <si>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</si>
  <si>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</si>
  <si>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</si>
  <si>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</si>
  <si>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</si>
  <si>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</si>
  <si>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</si>
  <si>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</si>
  <si>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</si>
  <si>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</si>
  <si>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</si>
  <si>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</si>
  <si>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</si>
  <si>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</si>
  <si>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</si>
  <si>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</si>
  <si>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</si>
  <si>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</si>
  <si>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</si>
  <si>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</si>
  <si>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</si>
  <si>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</si>
  <si>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</si>
  <si>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</si>
  <si>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</si>
  <si>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</si>
  <si>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</si>
  <si>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</si>
  <si>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</si>
  <si>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</si>
  <si>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</si>
  <si>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</si>
  <si>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</si>
  <si>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</si>
  <si>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</si>
  <si>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</si>
  <si>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</si>
  <si>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</si>
  <si>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</si>
  <si>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</si>
  <si>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</si>
  <si>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</si>
  <si>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</si>
  <si>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</si>
  <si>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</si>
  <si>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</si>
  <si>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</si>
  <si>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</si>
  <si>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</si>
  <si>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</si>
  <si>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</si>
  <si>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</si>
  <si>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</si>
  <si>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</si>
  <si>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</si>
  <si>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</si>
  <si>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</si>
  <si>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</si>
  <si>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</si>
  <si>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</si>
  <si>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</si>
  <si>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</si>
  <si>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</si>
  <si>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</si>
  <si>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</si>
  <si>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</si>
  <si>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</si>
  <si>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</si>
  <si>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</si>
  <si>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</si>
  <si>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</si>
  <si>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</si>
  <si>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</si>
  <si>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</si>
  <si>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</si>
  <si>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</si>
  <si>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</si>
  <si>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</si>
  <si>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</si>
  <si>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</si>
  <si>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</si>
  <si>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</si>
  <si>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</si>
  <si>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</si>
  <si>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</si>
  <si>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</si>
  <si>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</si>
  <si>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</si>
  <si>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</si>
  <si>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</si>
  <si>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</si>
  <si>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</si>
  <si>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</si>
  <si>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</si>
  <si>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</si>
  <si>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</si>
  <si>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</si>
  <si>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</si>
  <si>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</si>
  <si>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</si>
  <si>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</si>
  <si>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</si>
  <si>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</si>
  <si>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</si>
  <si>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</si>
  <si>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</si>
  <si>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</si>
  <si>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</si>
  <si>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</si>
  <si>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</si>
  <si>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</si>
  <si>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</si>
  <si>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</si>
  <si>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</si>
  <si>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</si>
  <si>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</si>
  <si>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</si>
  <si>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</si>
  <si>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</si>
  <si>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</si>
  <si>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</si>
  <si>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</si>
  <si>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</si>
  <si>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</si>
  <si>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</si>
  <si>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</si>
  <si>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</si>
  <si>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</si>
  <si>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</si>
  <si>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</si>
  <si>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</si>
  <si>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</si>
  <si>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</si>
  <si>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</si>
  <si>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</si>
  <si>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</si>
  <si>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</si>
  <si>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</si>
  <si>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</si>
  <si>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</si>
  <si>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</si>
  <si>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</si>
  <si>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</si>
  <si>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</si>
  <si>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</si>
  <si>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</si>
  <si>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</si>
  <si>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</si>
  <si>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</si>
  <si>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</si>
  <si>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</si>
  <si>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</si>
  <si>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</si>
  <si>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</si>
  <si>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</si>
  <si>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</si>
  <si>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</si>
  <si>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</si>
  <si>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</si>
  <si>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</si>
  <si>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</si>
  <si>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</si>
  <si>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</si>
  <si>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</si>
  <si>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</si>
  <si>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</si>
  <si>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</si>
  <si>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</si>
  <si>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</si>
  <si>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</si>
  <si>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</si>
  <si>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</si>
  <si>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</si>
  <si>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</si>
  <si>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</si>
  <si>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</si>
  <si>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</si>
  <si>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</si>
  <si>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</si>
  <si>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</si>
  <si>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</si>
  <si>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</si>
  <si>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</si>
  <si>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</si>
  <si>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</si>
  <si>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</si>
  <si>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</si>
  <si>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</si>
  <si>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</si>
  <si>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</si>
  <si>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</si>
  <si>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</si>
  <si>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</si>
  <si>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</si>
  <si>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</si>
  <si>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</si>
  <si>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</si>
  <si>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</si>
  <si>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</si>
  <si>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</si>
  <si>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</si>
  <si>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</si>
  <si>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</si>
  <si>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</si>
  <si>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</si>
  <si>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</si>
  <si>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</si>
  <si>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</si>
  <si>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</si>
  <si>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</si>
  <si>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</si>
  <si>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</si>
  <si>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</si>
  <si>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</si>
  <si>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</si>
  <si>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</si>
  <si>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</si>
  <si>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</si>
  <si>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</si>
  <si>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</si>
  <si>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</si>
  <si>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</si>
  <si>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</si>
  <si>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</si>
  <si>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</si>
  <si>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</si>
  <si>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</si>
  <si>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</si>
  <si>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</si>
  <si>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</si>
  <si>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</si>
  <si>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</si>
  <si>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</si>
  <si>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</si>
  <si>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</si>
  <si>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</si>
  <si>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</si>
  <si>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</si>
  <si>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</si>
  <si>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</si>
  <si>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</si>
  <si>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</si>
  <si>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</si>
  <si>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</si>
  <si>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</si>
  <si>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</si>
  <si>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</si>
  <si>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</si>
  <si>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</si>
  <si>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</si>
  <si>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</si>
  <si>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</si>
  <si>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</si>
  <si>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</si>
  <si>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</si>
  <si>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</si>
  <si>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</si>
  <si>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</si>
  <si>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</si>
  <si>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</si>
  <si>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</si>
  <si>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</si>
  <si>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</si>
  <si>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</si>
  <si>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</si>
  <si>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</si>
  <si>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</si>
  <si>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</si>
  <si>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</si>
  <si>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</si>
  <si>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</si>
  <si>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</si>
  <si>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</si>
  <si>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</si>
  <si>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</si>
  <si>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</si>
  <si>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</si>
  <si>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</si>
  <si>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</si>
  <si>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</si>
  <si>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</si>
  <si>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</si>
  <si>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</si>
  <si>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</si>
  <si>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</si>
  <si>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</si>
  <si>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</si>
  <si>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</si>
  <si>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</si>
  <si>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</si>
  <si>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</si>
  <si>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</si>
  <si>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</si>
  <si>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</si>
  <si>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</si>
  <si>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</si>
  <si>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</si>
  <si>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</si>
  <si>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</si>
  <si>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</si>
  <si>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</si>
  <si>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</si>
  <si>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</si>
  <si>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</si>
  <si>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</si>
  <si>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</si>
  <si>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</si>
  <si>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</si>
  <si>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</si>
  <si>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</si>
  <si>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</si>
  <si>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</si>
  <si>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</si>
  <si>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</si>
  <si>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</si>
  <si>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</si>
  <si>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</si>
  <si>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</si>
  <si>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</si>
  <si>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</si>
  <si>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</si>
  <si>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</si>
  <si>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</si>
  <si>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</si>
  <si>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</si>
  <si>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</si>
  <si>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</si>
  <si>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</si>
  <si>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</si>
  <si>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</si>
  <si>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</si>
  <si>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</si>
  <si>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</si>
  <si>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</si>
  <si>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</si>
  <si>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</si>
  <si>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</si>
  <si>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</si>
  <si>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</si>
  <si>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</si>
  <si>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</si>
  <si>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</si>
  <si>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</si>
  <si>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</si>
  <si>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</si>
  <si>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</si>
  <si>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</si>
  <si>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</si>
  <si>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</si>
  <si>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</si>
  <si>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</si>
  <si>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</si>
  <si>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</si>
  <si>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</si>
  <si>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</si>
  <si>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</si>
  <si>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</si>
  <si>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</si>
  <si>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</si>
  <si>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</si>
  <si>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</si>
  <si>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</si>
  <si>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</si>
  <si>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</si>
  <si>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</si>
  <si>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</si>
  <si>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</si>
  <si>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</si>
  <si>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</si>
  <si>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</si>
  <si>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</si>
  <si>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</si>
  <si>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</si>
  <si>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</si>
  <si>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</si>
  <si>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</si>
  <si>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</si>
  <si>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</si>
  <si>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</si>
  <si>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</si>
  <si>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</si>
  <si>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</si>
  <si>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</si>
  <si>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</si>
  <si>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</si>
  <si>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</si>
  <si>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</si>
  <si>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</si>
  <si>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</si>
  <si>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</si>
  <si>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</si>
  <si>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</si>
  <si>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</si>
  <si>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</si>
  <si>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</si>
  <si>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</si>
  <si>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</si>
  <si>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</si>
  <si>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</si>
  <si>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</si>
  <si>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</si>
  <si>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</si>
  <si>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</si>
  <si>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</si>
  <si>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</si>
  <si>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</si>
  <si>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</si>
  <si>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</si>
  <si>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</si>
  <si>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</si>
  <si>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</si>
  <si>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</si>
  <si>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</si>
  <si>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</si>
  <si>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</si>
  <si>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</si>
  <si>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</si>
  <si>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</si>
  <si>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</si>
  <si>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</si>
  <si>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</si>
  <si>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</si>
  <si>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</si>
  <si>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</si>
  <si>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</si>
  <si>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</si>
  <si>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</si>
  <si>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</si>
  <si>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</si>
  <si>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</si>
  <si>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</si>
  <si>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</si>
  <si>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</si>
  <si>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</si>
  <si>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</si>
  <si>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</si>
  <si>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</si>
  <si>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</si>
  <si>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</si>
  <si>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</si>
  <si>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</si>
  <si>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</si>
  <si>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</si>
  <si>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</si>
  <si>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</si>
  <si>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</si>
  <si>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</si>
  <si>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</si>
  <si>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</si>
  <si>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</si>
  <si>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</si>
  <si>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</si>
  <si>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</si>
  <si>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</si>
  <si>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</si>
  <si>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</si>
  <si>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</si>
  <si>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</si>
  <si>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</si>
  <si>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</si>
  <si>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</si>
  <si>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</si>
  <si>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</si>
  <si>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</si>
  <si>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</si>
  <si>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</si>
  <si>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</si>
  <si>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</si>
  <si>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</si>
  <si>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</si>
  <si>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</si>
  <si>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</si>
  <si>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</si>
  <si>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</si>
  <si>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</si>
  <si>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</si>
  <si>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</si>
  <si>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</si>
  <si>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</si>
  <si>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</si>
  <si>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</si>
  <si>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</si>
  <si>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</si>
  <si>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</si>
  <si>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</si>
  <si>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</si>
  <si>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</si>
  <si>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</si>
  <si>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</si>
  <si>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</si>
  <si>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</si>
  <si>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</si>
  <si>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</si>
  <si>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</si>
  <si>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</si>
  <si>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</si>
  <si>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</si>
  <si>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</si>
  <si>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</si>
  <si>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</si>
  <si>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</si>
  <si>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</si>
  <si>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</si>
  <si>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</si>
  <si>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</si>
  <si>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</si>
  <si>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</si>
  <si>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</si>
  <si>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</si>
  <si>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</si>
  <si>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</si>
  <si>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</si>
  <si>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</si>
  <si>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</si>
  <si>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</si>
  <si>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</si>
  <si>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</si>
  <si>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</si>
  <si>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</si>
  <si>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</si>
  <si>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</si>
  <si>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</si>
  <si>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</si>
  <si>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</si>
  <si>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</si>
  <si>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</si>
  <si>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</si>
  <si>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</si>
  <si>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</si>
  <si>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</si>
  <si>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</si>
  <si>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</si>
  <si>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</si>
  <si>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</si>
  <si>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</si>
  <si>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</si>
  <si>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</si>
  <si>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</si>
  <si>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</si>
  <si>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</si>
  <si>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</si>
  <si>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</si>
  <si>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</si>
  <si>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</si>
  <si>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</si>
  <si>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</si>
  <si>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</si>
  <si>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</si>
  <si>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</si>
  <si>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</si>
  <si>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</si>
  <si>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</si>
  <si>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</si>
  <si>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</si>
  <si>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</si>
  <si>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</si>
  <si>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</si>
  <si>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</si>
  <si>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</si>
  <si>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</si>
  <si>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</si>
  <si>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</si>
  <si>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</si>
  <si>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</si>
  <si>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</si>
  <si>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</si>
  <si>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</si>
  <si>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</si>
  <si>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</si>
  <si>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</si>
  <si>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</si>
  <si>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</si>
  <si>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</si>
  <si>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</si>
  <si>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</si>
  <si>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</si>
  <si>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</si>
  <si>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</si>
  <si>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</si>
  <si>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</si>
  <si>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</si>
  <si>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</si>
  <si>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</si>
  <si>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</si>
  <si>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</si>
  <si>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</si>
  <si>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</si>
  <si>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</si>
  <si>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</si>
  <si>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</si>
  <si>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</si>
  <si>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</si>
  <si>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</si>
  <si>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</si>
  <si>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</si>
  <si>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</si>
  <si>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</si>
  <si>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</si>
  <si>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</si>
  <si>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</si>
  <si>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</si>
  <si>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</si>
  <si>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</si>
  <si>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</si>
  <si>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</si>
  <si>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</si>
  <si>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</si>
  <si>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</si>
  <si>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</si>
  <si>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</si>
  <si>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</si>
  <si>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</si>
  <si>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</si>
  <si>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</si>
  <si>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</si>
  <si>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</si>
  <si>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</si>
  <si>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</si>
  <si>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</si>
  <si>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</si>
  <si>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</si>
  <si>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</si>
  <si>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</si>
  <si>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</si>
  <si>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</si>
  <si>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</si>
  <si>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</si>
  <si>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</si>
  <si>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</si>
  <si>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</si>
  <si>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</si>
  <si>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</si>
  <si>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</si>
  <si>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</si>
  <si>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</si>
  <si>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</si>
  <si>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</si>
  <si>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</si>
  <si>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</si>
  <si>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</si>
  <si>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</si>
  <si>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</si>
  <si>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</si>
  <si>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</si>
  <si>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</si>
  <si>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</si>
  <si>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</si>
  <si>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</si>
  <si>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</si>
  <si>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</si>
  <si>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</si>
  <si>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</si>
  <si>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</si>
  <si>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</si>
  <si>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</si>
  <si>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</si>
  <si>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</si>
  <si>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</si>
  <si>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</si>
  <si>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</si>
  <si>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</si>
  <si>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</si>
  <si>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</si>
  <si>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</si>
  <si>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</si>
  <si>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</si>
  <si>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</si>
  <si>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</si>
  <si>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</si>
  <si>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</si>
  <si>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</si>
  <si>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</si>
  <si>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</si>
  <si>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</si>
  <si>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</si>
  <si>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</si>
  <si>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</si>
  <si>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</si>
  <si>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</si>
  <si>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</si>
  <si>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</si>
  <si>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</si>
  <si>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</si>
  <si>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</si>
  <si>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</si>
  <si>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</si>
  <si>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</si>
  <si>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</si>
  <si>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</si>
  <si>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</si>
  <si>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</si>
  <si>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</si>
  <si>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</si>
  <si>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</si>
  <si>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</si>
  <si>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</si>
  <si>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</si>
  <si>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</si>
  <si>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</si>
  <si>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</si>
  <si>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</si>
  <si>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</si>
  <si>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</si>
  <si>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</si>
  <si>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</si>
  <si>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</si>
  <si>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</si>
  <si>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</si>
  <si>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</si>
  <si>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</si>
  <si>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</si>
  <si>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</si>
  <si>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</si>
  <si>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</si>
  <si>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</si>
  <si>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</si>
  <si>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</si>
  <si>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</si>
  <si>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</si>
  <si>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</si>
  <si>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</si>
  <si>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</si>
  <si>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</si>
  <si>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</si>
  <si>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</si>
  <si>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</si>
  <si>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</si>
  <si>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</si>
  <si>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</si>
  <si>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</si>
  <si>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</si>
  <si>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</si>
  <si>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</si>
  <si>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</si>
  <si>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</si>
  <si>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</si>
  <si>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</si>
  <si>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</si>
  <si>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</si>
  <si>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</si>
  <si>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</si>
  <si>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</si>
  <si>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</si>
  <si>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</si>
  <si>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</si>
  <si>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</si>
  <si>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</si>
  <si>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</si>
  <si>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</si>
  <si>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</si>
  <si>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</si>
  <si>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</si>
  <si>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</si>
  <si>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</si>
  <si>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</si>
  <si>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</si>
  <si>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</si>
  <si>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</si>
  <si>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</si>
  <si>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</si>
  <si>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</si>
  <si>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</si>
  <si>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</si>
  <si>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</si>
  <si>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</si>
  <si>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</si>
  <si>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</si>
  <si>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</si>
  <si>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</si>
  <si>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</si>
  <si>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</si>
  <si>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</si>
  <si>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</si>
  <si>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</si>
  <si>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</si>
  <si>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</si>
  <si>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</si>
  <si>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</si>
  <si>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</si>
  <si>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</si>
  <si>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</si>
  <si>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</si>
  <si>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</si>
  <si>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</si>
  <si>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</si>
  <si>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</si>
  <si>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</si>
  <si>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</si>
  <si>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</si>
  <si>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</si>
  <si>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</si>
  <si>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</si>
  <si>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</si>
  <si>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</si>
  <si>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</si>
  <si>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</si>
  <si>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</si>
  <si>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</si>
  <si>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</si>
  <si>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</si>
  <si>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</si>
  <si>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</si>
  <si>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</si>
  <si>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</si>
  <si>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</si>
  <si>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</si>
  <si>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</si>
  <si>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</si>
  <si>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</si>
  <si>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</si>
  <si>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</si>
  <si>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</si>
  <si>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</si>
  <si>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</si>
  <si>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</si>
  <si>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</si>
  <si>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</si>
  <si>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</si>
  <si>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</si>
  <si>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</si>
  <si>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</si>
  <si>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</si>
  <si>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</si>
  <si>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</si>
  <si>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</si>
  <si>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</si>
  <si>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</si>
  <si>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</si>
  <si>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</si>
  <si>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</si>
  <si>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</si>
  <si>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</si>
  <si>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</si>
  <si>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</si>
  <si>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</si>
  <si>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</si>
  <si>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</si>
  <si>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</si>
  <si>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</si>
  <si>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</si>
  <si>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</si>
  <si>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</si>
  <si>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</si>
  <si>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</si>
  <si>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</si>
  <si>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</si>
  <si>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</si>
  <si>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</si>
  <si>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</si>
  <si>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</si>
  <si>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</si>
  <si>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</si>
  <si>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</si>
  <si>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</si>
  <si>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</si>
  <si>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</si>
  <si>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</si>
  <si>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</si>
  <si>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</si>
  <si>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</si>
  <si>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</si>
  <si>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</si>
  <si>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</si>
  <si>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</si>
  <si>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</si>
  <si>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</si>
  <si>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</si>
  <si>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</si>
  <si>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</si>
  <si>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</si>
  <si>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</si>
  <si>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</si>
  <si>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</si>
  <si>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</si>
  <si>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</si>
  <si>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</si>
  <si>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</si>
  <si>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</si>
  <si>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</si>
  <si>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</si>
  <si>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</si>
  <si>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</si>
  <si>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</si>
  <si>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</si>
  <si>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</si>
  <si>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</si>
  <si>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</si>
  <si>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</si>
  <si>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</si>
  <si>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</si>
  <si>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</si>
  <si>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</si>
  <si>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</si>
  <si>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</si>
  <si>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</si>
  <si>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</si>
  <si>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</si>
  <si>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</si>
  <si>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</si>
  <si>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</si>
  <si>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</si>
  <si>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</si>
  <si>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</si>
  <si>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</si>
  <si>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</si>
  <si>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</si>
  <si>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</si>
  <si>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</si>
  <si>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</si>
  <si>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</si>
  <si>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</si>
  <si>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</si>
  <si>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</si>
  <si>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</si>
  <si>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</si>
  <si>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</si>
  <si>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</si>
  <si>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</si>
  <si>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</si>
  <si>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</si>
  <si>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</si>
  <si>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</si>
  <si>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</si>
  <si>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</si>
  <si>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</si>
  <si>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</si>
  <si>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</si>
  <si>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</si>
  <si>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</si>
  <si>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</si>
  <si>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</si>
  <si>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</si>
  <si>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</si>
  <si>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</si>
  <si>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</si>
  <si>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</si>
  <si>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</si>
  <si>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</si>
  <si>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</si>
  <si>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</si>
  <si>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</si>
  <si>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</si>
  <si>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</si>
  <si>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</si>
  <si>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</si>
  <si>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</si>
  <si>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</si>
  <si>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</si>
  <si>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</si>
  <si>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</si>
  <si>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</si>
  <si>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</si>
  <si>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</si>
  <si>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</si>
  <si>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</si>
  <si>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</si>
  <si>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</si>
  <si>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</si>
  <si>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</si>
  <si>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</si>
  <si>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</si>
  <si>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</si>
  <si>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</si>
  <si>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</si>
  <si>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</si>
  <si>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</si>
  <si>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</si>
  <si>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</si>
  <si>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</si>
  <si>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</si>
  <si>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</si>
  <si>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</si>
  <si>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</si>
  <si>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</si>
  <si>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</si>
  <si>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</si>
  <si>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</si>
  <si>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</si>
  <si>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</si>
  <si>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</si>
  <si>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</si>
  <si>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</si>
  <si>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</si>
  <si>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</si>
  <si>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</si>
  <si>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</si>
  <si>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</si>
  <si>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</si>
  <si>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</si>
  <si>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</si>
  <si>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</si>
  <si>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</si>
  <si>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</si>
  <si>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</si>
  <si>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</si>
  <si>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</si>
  <si>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</si>
  <si>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</si>
  <si>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</si>
  <si>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</si>
  <si>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</si>
  <si>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</si>
  <si>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</si>
  <si>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</si>
  <si>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</si>
  <si>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</si>
  <si>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</si>
  <si>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</si>
  <si>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</si>
  <si>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</si>
  <si>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</si>
  <si>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</si>
  <si>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</si>
  <si>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</si>
  <si>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</si>
  <si>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</si>
  <si>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</si>
  <si>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</si>
  <si>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</si>
  <si>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</si>
  <si>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</si>
  <si>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</si>
  <si>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</si>
  <si>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</si>
  <si>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</si>
  <si>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</si>
  <si>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</si>
  <si>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</si>
  <si>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</si>
  <si>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</si>
  <si>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</si>
  <si>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</si>
  <si>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</si>
  <si>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</si>
  <si>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</si>
  <si>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</si>
  <si>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</si>
  <si>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</si>
  <si>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</si>
  <si>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</si>
  <si>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</si>
  <si>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</si>
  <si>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</si>
  <si>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</si>
  <si>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</si>
  <si>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</si>
  <si>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</si>
  <si>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</si>
  <si>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</si>
  <si>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</si>
  <si>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</si>
  <si>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</si>
  <si>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</si>
  <si>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</si>
  <si>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</si>
  <si>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</si>
  <si>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</si>
  <si>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</si>
  <si>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</si>
  <si>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</si>
  <si>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</si>
  <si>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</si>
  <si>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</si>
  <si>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</si>
  <si>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</si>
  <si>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</si>
  <si>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</si>
  <si>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</si>
  <si>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</si>
  <si>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</si>
  <si>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</si>
  <si>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</si>
  <si>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</si>
  <si>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</si>
  <si>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</si>
  <si>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</si>
  <si>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</si>
  <si>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</si>
  <si>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</si>
  <si>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</si>
  <si>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</si>
  <si>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</si>
  <si>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</si>
  <si>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</si>
  <si>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</si>
  <si>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</si>
  <si>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</si>
  <si>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</si>
  <si>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</si>
  <si>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</si>
  <si>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</si>
  <si>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</si>
  <si>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</si>
  <si>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</si>
  <si>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</si>
  <si>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</si>
  <si>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</si>
  <si>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</si>
  <si>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</si>
  <si>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</si>
  <si>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</si>
  <si>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</si>
  <si>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</si>
  <si>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</si>
  <si>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</si>
  <si>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</si>
  <si>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</si>
  <si>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</si>
  <si>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</si>
  <si>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</si>
  <si>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</si>
  <si>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</si>
  <si>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</si>
  <si>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</si>
  <si>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</si>
  <si>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</si>
  <si>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</si>
  <si>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</si>
  <si>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</si>
  <si>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</si>
  <si>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</si>
  <si>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</si>
  <si>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</si>
  <si>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</si>
  <si>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</si>
  <si>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</si>
  <si>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</si>
  <si>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</si>
  <si>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</si>
  <si>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</si>
  <si>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</si>
  <si>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</si>
  <si>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</si>
  <si>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</si>
  <si>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</si>
  <si>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</si>
  <si>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</si>
  <si>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</si>
  <si>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</si>
  <si>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</si>
  <si>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</si>
  <si>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</si>
  <si>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</si>
  <si>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</si>
  <si>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</si>
  <si>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</si>
  <si>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</si>
  <si>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</si>
  <si>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</si>
  <si>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</si>
  <si>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</si>
  <si>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</si>
  <si>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</si>
  <si>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</si>
  <si>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</si>
  <si>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</si>
  <si>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</si>
  <si>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</si>
  <si>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</si>
  <si>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</si>
  <si>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</si>
  <si>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</si>
  <si>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</si>
  <si>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</si>
  <si>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</si>
  <si>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</si>
  <si>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</si>
  <si>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</si>
  <si>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</si>
  <si>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</si>
  <si>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</si>
  <si>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</si>
  <si>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</si>
  <si>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</si>
  <si>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</si>
  <si>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</si>
  <si>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</si>
  <si>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</si>
  <si>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</si>
  <si>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</si>
  <si>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</si>
  <si>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</si>
  <si>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</si>
  <si>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</si>
  <si>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</si>
  <si>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</si>
  <si>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</si>
  <si>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</si>
  <si>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</si>
  <si>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</si>
  <si>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</si>
  <si>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</si>
  <si>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</si>
  <si>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</si>
  <si>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</si>
  <si>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</si>
  <si>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</si>
  <si>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</si>
  <si>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</si>
  <si>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</si>
  <si>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</si>
  <si>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</si>
  <si>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</si>
  <si>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</si>
  <si>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</si>
  <si>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</si>
  <si>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</si>
  <si>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</si>
  <si>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</si>
  <si>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</si>
  <si>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</si>
  <si>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</si>
  <si>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</si>
  <si>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</si>
  <si>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</si>
  <si>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</si>
  <si>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</si>
  <si>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</si>
  <si>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</si>
  <si>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</si>
  <si>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</si>
  <si>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</si>
  <si>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</si>
  <si>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</si>
  <si>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</si>
  <si>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</si>
  <si>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</si>
  <si>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</si>
  <si>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</si>
  <si>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</si>
  <si>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</si>
  <si>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</si>
  <si>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</si>
  <si>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</si>
  <si>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</si>
  <si>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</si>
  <si>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</si>
  <si>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</si>
  <si>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</si>
  <si>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</si>
  <si>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</si>
  <si>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</si>
  <si>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</si>
  <si>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</si>
  <si>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</si>
  <si>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</si>
  <si>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</si>
  <si>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</si>
  <si>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</si>
  <si>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</si>
  <si>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</si>
  <si>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</si>
  <si>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</si>
  <si>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</si>
  <si>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</si>
  <si>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</si>
  <si>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</si>
  <si>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</si>
  <si>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</si>
  <si>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</si>
  <si>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</si>
  <si>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</si>
  <si>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</si>
  <si>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</si>
  <si>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</si>
  <si>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</si>
  <si>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</si>
  <si>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</si>
  <si>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</si>
  <si>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</si>
  <si>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</si>
  <si>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</si>
  <si>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</si>
  <si>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</si>
  <si>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</si>
  <si>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</si>
  <si>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</si>
  <si>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</si>
  <si>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</si>
  <si>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</si>
  <si>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</si>
  <si>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</si>
  <si>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</si>
  <si>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</si>
  <si>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</si>
  <si>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</si>
  <si>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</si>
  <si>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</si>
  <si>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</si>
  <si>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</si>
  <si>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</si>
  <si>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</si>
  <si>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</si>
  <si>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</si>
  <si>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</si>
  <si>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</si>
  <si>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</si>
  <si>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</si>
  <si>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</si>
  <si>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</si>
  <si>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</si>
  <si>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</si>
  <si>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</si>
  <si>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</si>
  <si>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</si>
  <si>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</si>
  <si>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</si>
  <si>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</si>
  <si>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</si>
  <si>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</si>
  <si>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</si>
  <si>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</si>
  <si>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</si>
  <si>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</si>
  <si>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</si>
  <si>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</si>
  <si>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</si>
  <si>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</si>
  <si>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</si>
  <si>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</si>
  <si>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</si>
  <si>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</si>
  <si>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</si>
  <si>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</si>
  <si>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</si>
  <si>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</si>
  <si>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</si>
  <si>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</si>
  <si>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</si>
  <si>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</si>
  <si>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</si>
  <si>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</si>
  <si>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</si>
  <si>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</si>
  <si>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</si>
  <si>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</si>
  <si>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</si>
  <si>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</si>
  <si>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</si>
  <si>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</si>
  <si>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</si>
  <si>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</si>
  <si>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</si>
  <si>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</si>
  <si>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</si>
  <si>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</si>
  <si>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</si>
  <si>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</si>
  <si>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</si>
  <si>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</si>
  <si>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</si>
  <si>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</si>
  <si>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</si>
  <si>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</si>
  <si>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</si>
  <si>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</si>
  <si>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</si>
  <si>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</si>
  <si>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</si>
  <si>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</si>
  <si>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</si>
  <si>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</si>
  <si>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</si>
  <si>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</si>
  <si>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</si>
  <si>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</si>
  <si>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</si>
  <si>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</si>
  <si>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</si>
  <si>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</si>
  <si>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</si>
  <si>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</si>
  <si>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</si>
  <si>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</si>
  <si>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</si>
  <si>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</si>
  <si>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</si>
  <si>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</si>
  <si>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</si>
  <si>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</si>
  <si>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</si>
  <si>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</si>
  <si>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</si>
  <si>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</si>
  <si>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</si>
  <si>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</si>
  <si>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</si>
  <si>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</si>
  <si>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</si>
  <si>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</si>
  <si>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</si>
  <si>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</si>
  <si>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</si>
  <si>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</si>
  <si>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</si>
  <si>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</si>
  <si>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</si>
  <si>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</si>
  <si>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</si>
  <si>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</si>
  <si>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</si>
  <si>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</si>
  <si>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</si>
  <si>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</si>
  <si>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</si>
  <si>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</si>
  <si>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</si>
  <si>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</si>
  <si>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</si>
  <si>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</si>
  <si>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</si>
  <si>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</si>
  <si>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</si>
  <si>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</si>
  <si>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</si>
  <si>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</si>
  <si>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</si>
  <si>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</si>
  <si>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</si>
  <si>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</si>
  <si>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</si>
  <si>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</si>
  <si>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</si>
  <si>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</si>
  <si>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</si>
  <si>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</si>
  <si>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</si>
  <si>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</si>
  <si>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</si>
  <si>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</si>
  <si>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</si>
  <si>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</si>
  <si>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</si>
  <si>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</si>
  <si>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</si>
  <si>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</si>
  <si>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</si>
  <si>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</si>
  <si>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</si>
  <si>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</si>
  <si>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</si>
  <si>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</si>
  <si>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</si>
  <si>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</si>
  <si>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</si>
  <si>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</si>
  <si>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</si>
  <si>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</si>
  <si>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</si>
  <si>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</si>
  <si>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</si>
  <si>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</si>
  <si>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</si>
  <si>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</si>
  <si>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</si>
  <si>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</si>
  <si>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</si>
  <si>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</si>
  <si>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</si>
  <si>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</si>
  <si>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</si>
  <si>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</si>
  <si>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</si>
  <si>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</si>
  <si>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</si>
  <si>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</si>
  <si>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</si>
  <si>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</si>
  <si>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</si>
  <si>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</si>
  <si>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</si>
  <si>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</si>
  <si>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</si>
  <si>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</si>
  <si>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</si>
  <si>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</si>
  <si>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</si>
  <si>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</si>
  <si>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</si>
  <si>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</si>
  <si>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</si>
  <si>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</si>
  <si>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</si>
  <si>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</si>
  <si>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</si>
  <si>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</si>
  <si>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</si>
  <si>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</si>
  <si>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</si>
  <si>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</si>
  <si>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</si>
  <si>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</si>
  <si>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</si>
  <si>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</si>
  <si>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</si>
  <si>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</si>
  <si>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</si>
  <si>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</si>
  <si>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</si>
  <si>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</si>
  <si>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</si>
  <si>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</si>
  <si>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</si>
  <si>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</si>
  <si>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</si>
  <si>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</si>
  <si>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</si>
  <si>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</si>
  <si>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</si>
  <si>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</si>
  <si>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</si>
  <si>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</si>
  <si>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</si>
  <si>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</si>
  <si>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</si>
  <si>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</si>
  <si>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</si>
  <si>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</si>
  <si>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</si>
  <si>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</si>
  <si>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</si>
  <si>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</si>
  <si>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</si>
  <si>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</si>
  <si>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</si>
  <si>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</si>
  <si>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</si>
  <si>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</si>
  <si>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</si>
  <si>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</si>
  <si>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</si>
  <si>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</si>
  <si>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</si>
  <si>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</si>
  <si>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</si>
  <si>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</si>
  <si>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</si>
  <si>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</si>
  <si>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</si>
  <si>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</si>
  <si>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</si>
  <si>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</si>
  <si>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</si>
  <si>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</si>
  <si>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</si>
  <si>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</si>
  <si>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</si>
  <si>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</si>
  <si>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</si>
  <si>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</si>
  <si>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</si>
  <si>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</si>
  <si>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</si>
  <si>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</si>
  <si>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</si>
  <si>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</si>
  <si>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</si>
  <si>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</si>
  <si>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</si>
  <si>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</si>
  <si>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</si>
  <si>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</si>
  <si>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</si>
  <si>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</si>
  <si>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</si>
  <si>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</si>
  <si>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</si>
  <si>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</si>
  <si>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</si>
  <si>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</si>
  <si>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</si>
  <si>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</si>
  <si>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</si>
  <si>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</si>
  <si>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</si>
  <si>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</si>
  <si>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</si>
  <si>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</si>
  <si>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</si>
  <si>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</si>
  <si>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</si>
  <si>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</si>
  <si>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</si>
  <si>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</si>
  <si>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</si>
  <si>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</si>
  <si>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</si>
  <si>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</si>
  <si>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</si>
  <si>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</si>
  <si>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</si>
  <si>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</si>
  <si>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</si>
  <si>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</si>
  <si>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</si>
  <si>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</si>
  <si>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</si>
  <si>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</si>
  <si>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</si>
  <si>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</si>
  <si>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</si>
  <si>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</si>
  <si>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</si>
  <si>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</si>
  <si>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</si>
  <si>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</si>
  <si>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</si>
  <si>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</si>
  <si>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</si>
  <si>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</si>
  <si>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</si>
  <si>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</si>
  <si>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</si>
  <si>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</si>
  <si>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</si>
  <si>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</si>
  <si>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</si>
  <si>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</si>
  <si>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</si>
  <si>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</si>
  <si>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</si>
  <si>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</si>
  <si>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</si>
  <si>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</si>
  <si>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</si>
  <si>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</si>
  <si>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</si>
  <si>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</si>
  <si>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</si>
  <si>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</si>
  <si>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</si>
  <si>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</si>
  <si>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</si>
  <si>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</si>
  <si>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</si>
  <si>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</si>
  <si>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</si>
  <si>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</si>
  <si>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</si>
  <si>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</si>
  <si>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</si>
  <si>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</si>
  <si>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</si>
  <si>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</si>
  <si>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</si>
  <si>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</si>
  <si>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</si>
  <si>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</si>
  <si>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</si>
  <si>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</si>
  <si>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</si>
  <si>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</si>
  <si>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</si>
  <si>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</si>
  <si>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</si>
  <si>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</si>
  <si>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</si>
  <si>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</si>
  <si>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</si>
  <si>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</si>
  <si>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</si>
  <si>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</si>
  <si>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</si>
  <si>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</si>
  <si>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</si>
  <si>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</si>
  <si>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</si>
  <si>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</si>
  <si>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</si>
  <si>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</si>
  <si>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</si>
  <si>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</si>
  <si>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</si>
  <si>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</si>
  <si>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</si>
  <si>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</si>
  <si>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</si>
  <si>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</si>
  <si>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</si>
  <si>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</si>
  <si>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</si>
  <si>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</si>
  <si>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</si>
  <si>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</si>
  <si>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</si>
  <si>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</si>
  <si>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</si>
  <si>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</si>
  <si>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</si>
  <si>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</si>
  <si>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</si>
  <si>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</si>
  <si>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</si>
  <si>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</si>
  <si>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</si>
  <si>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</si>
  <si>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</si>
  <si>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</si>
  <si>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</si>
  <si>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</si>
  <si>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</si>
  <si>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</si>
  <si>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</si>
  <si>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</si>
  <si>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</si>
  <si>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</si>
  <si>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</si>
  <si>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</si>
  <si>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</si>
  <si>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</si>
  <si>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</si>
  <si>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</si>
  <si>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</si>
  <si>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</si>
  <si>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</si>
  <si>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</si>
  <si>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</si>
  <si>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</si>
  <si>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</si>
  <si>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</si>
  <si>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</si>
  <si>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</si>
  <si>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</si>
  <si>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</si>
  <si>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</si>
  <si>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</si>
  <si>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</si>
  <si>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</si>
  <si>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</si>
  <si>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</si>
  <si>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</si>
  <si>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</si>
  <si>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</si>
  <si>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</si>
  <si>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</si>
  <si>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</si>
  <si>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</si>
  <si>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</si>
  <si>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</si>
  <si>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</si>
  <si>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</si>
  <si>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</si>
  <si>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</si>
  <si>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</si>
  <si>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</si>
  <si>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</si>
  <si>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</si>
  <si>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</si>
  <si>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</si>
  <si>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</si>
  <si>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</si>
  <si>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</si>
  <si>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</si>
  <si>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</si>
  <si>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</si>
  <si>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</si>
  <si>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</si>
  <si>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</si>
  <si>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</si>
  <si>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</si>
  <si>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</si>
  <si>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</si>
  <si>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</si>
  <si>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</si>
  <si>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</si>
  <si>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</si>
  <si>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</si>
  <si>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</si>
  <si>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</si>
  <si>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</si>
  <si>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</si>
  <si>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</si>
  <si>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</si>
  <si>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</si>
  <si>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</si>
  <si>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</si>
  <si>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</si>
  <si>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</si>
  <si>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</si>
  <si>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</si>
  <si>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</si>
  <si>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</si>
  <si>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</si>
  <si>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</si>
  <si>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</si>
  <si>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</si>
  <si>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</si>
  <si>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</si>
  <si>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</si>
  <si>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</si>
  <si>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</si>
  <si>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</si>
  <si>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</si>
  <si>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</si>
  <si>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</si>
  <si>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</si>
  <si>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</si>
  <si>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</si>
  <si>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</si>
  <si>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</si>
  <si>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</si>
  <si>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</si>
  <si>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</si>
  <si>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</si>
  <si>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</si>
  <si>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</si>
  <si>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</si>
  <si>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</si>
  <si>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</si>
  <si>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</si>
  <si>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</si>
  <si>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</si>
  <si>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</si>
  <si>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</si>
  <si>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</si>
  <si>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</si>
  <si>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</si>
  <si>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</si>
  <si>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</si>
  <si>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</si>
  <si>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</si>
  <si>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</si>
  <si>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</si>
  <si>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</si>
  <si>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</si>
  <si>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</si>
  <si>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</si>
  <si>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</si>
  <si>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</si>
  <si>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</si>
  <si>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</si>
  <si>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</si>
  <si>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</si>
  <si>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</si>
  <si>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</si>
  <si>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</si>
  <si>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</si>
  <si>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</si>
  <si>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</si>
  <si>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</si>
  <si>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</si>
  <si>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</si>
  <si>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</si>
  <si>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</si>
  <si>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</si>
  <si>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</si>
  <si>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</si>
  <si>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</si>
  <si>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</si>
  <si>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</si>
  <si>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</si>
  <si>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</si>
  <si>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</si>
  <si>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</si>
  <si>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</si>
  <si>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</si>
  <si>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</si>
  <si>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</si>
  <si>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</si>
  <si>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</si>
  <si>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</si>
  <si>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</si>
  <si>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</si>
  <si>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</si>
  <si>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</si>
  <si>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</si>
  <si>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</si>
  <si>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</si>
  <si>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</si>
  <si>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</si>
  <si>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</si>
  <si>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</si>
  <si>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</si>
  <si>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</si>
  <si>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</si>
  <si>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</si>
  <si>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</si>
  <si>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</si>
  <si>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</si>
  <si>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</si>
  <si>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</si>
  <si>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</si>
  <si>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</si>
  <si>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</si>
  <si>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</si>
  <si>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</si>
  <si>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</si>
  <si>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</si>
  <si>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</si>
  <si>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</si>
  <si>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</si>
  <si>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</si>
  <si>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</si>
  <si>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</si>
  <si>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</si>
  <si>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</si>
  <si>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</si>
  <si>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</si>
  <si>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</si>
  <si>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</si>
  <si>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</si>
  <si>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</si>
  <si>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</si>
  <si>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</si>
  <si>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</si>
  <si>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</si>
  <si>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</si>
  <si>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</si>
  <si>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</si>
  <si>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</si>
  <si>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</si>
  <si>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</si>
  <si>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</si>
  <si>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</si>
  <si>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</si>
  <si>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</si>
  <si>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</si>
  <si>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</si>
  <si>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</si>
  <si>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</si>
  <si>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</si>
  <si>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</si>
  <si>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</si>
  <si>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</si>
  <si>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</si>
  <si>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</si>
  <si>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</si>
  <si>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</si>
  <si>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</si>
  <si>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</si>
  <si>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</si>
  <si>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</si>
  <si>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</si>
  <si>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</si>
  <si>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</si>
  <si>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</si>
  <si>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</si>
  <si>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</si>
  <si>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</si>
  <si>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</si>
  <si>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</si>
  <si>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</si>
  <si>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</si>
  <si>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</si>
  <si>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</si>
  <si>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</si>
  <si>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</si>
  <si>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</si>
  <si>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</si>
  <si>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</si>
  <si>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</si>
  <si>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</si>
  <si>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</si>
  <si>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</si>
  <si>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</si>
  <si>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</si>
  <si>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</si>
  <si>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</si>
  <si>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</si>
  <si>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</si>
  <si>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</si>
  <si>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</si>
  <si>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</si>
  <si>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</si>
  <si>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</si>
  <si>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</si>
  <si>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</si>
  <si>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</si>
  <si>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</si>
  <si>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</si>
  <si>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</si>
  <si>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</si>
  <si>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</si>
  <si>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</si>
  <si>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</si>
  <si>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</si>
  <si>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</si>
  <si>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</si>
  <si>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</si>
  <si>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</si>
  <si>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</si>
  <si>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</si>
  <si>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</si>
  <si>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</si>
  <si>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</si>
  <si>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</si>
  <si>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</si>
  <si>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</si>
  <si>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</si>
  <si>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</si>
  <si>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</si>
  <si>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</si>
  <si>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</si>
  <si>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</si>
  <si>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</si>
  <si>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</si>
  <si>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</si>
  <si>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</si>
  <si>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</si>
  <si>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</si>
  <si>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</si>
  <si>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</si>
  <si>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</si>
  <si>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</si>
  <si>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</si>
  <si>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</si>
  <si>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</si>
  <si>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</si>
  <si>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</si>
  <si>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</si>
  <si>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</si>
  <si>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</si>
  <si>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</si>
  <si>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</si>
  <si>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</si>
  <si>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</si>
  <si>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</si>
  <si>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</si>
  <si>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</si>
  <si>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</si>
  <si>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</si>
  <si>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</si>
  <si>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</si>
  <si>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</si>
  <si>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</si>
  <si>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</si>
  <si>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</si>
  <si>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</si>
  <si>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</si>
  <si>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</si>
  <si>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</si>
  <si>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</si>
  <si>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</si>
  <si>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</si>
  <si>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</si>
  <si>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</si>
  <si>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</si>
  <si>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</si>
  <si>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</si>
  <si>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</si>
  <si>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</si>
  <si>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</si>
  <si>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</si>
  <si>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</si>
  <si>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</si>
  <si>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</si>
  <si>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</si>
  <si>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</si>
  <si>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</si>
  <si>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</si>
  <si>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</si>
  <si>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</si>
  <si>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</si>
  <si>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</si>
  <si>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</si>
  <si>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</si>
  <si>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</si>
  <si>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</si>
  <si>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</si>
  <si>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</si>
  <si>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</si>
  <si>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</si>
  <si>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</si>
  <si>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</si>
  <si>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</si>
  <si>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</si>
  <si>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</si>
  <si>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</si>
  <si>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</si>
  <si>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</si>
  <si>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</si>
  <si>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</si>
  <si>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</si>
  <si>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</si>
  <si>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</si>
  <si>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</si>
  <si>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</si>
  <si>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</si>
  <si>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</si>
  <si>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</si>
  <si>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</si>
  <si>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</si>
  <si>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</si>
  <si>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</si>
  <si>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</si>
  <si>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</si>
  <si>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</si>
  <si>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</si>
  <si>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</si>
  <si>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</si>
  <si>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</si>
  <si>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</si>
  <si>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</si>
  <si>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</si>
  <si>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</si>
  <si>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</si>
  <si>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</si>
  <si>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</si>
  <si>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</si>
  <si>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</si>
  <si>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</si>
  <si>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</si>
  <si>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</si>
  <si>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</si>
  <si>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</si>
  <si>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</si>
  <si>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</si>
  <si>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</si>
  <si>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</si>
  <si>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</si>
  <si>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</si>
  <si>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</si>
  <si>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</si>
  <si>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</si>
  <si>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</si>
  <si>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</si>
  <si>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</si>
  <si>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</si>
  <si>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</si>
  <si>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</si>
  <si>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</si>
  <si>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</si>
  <si>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</si>
  <si>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</si>
  <si>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</si>
  <si>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</si>
  <si>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</si>
  <si>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</si>
  <si>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</si>
  <si>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</si>
  <si>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</si>
  <si>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</si>
  <si>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</si>
  <si>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</si>
  <si>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</si>
  <si>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</si>
  <si>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</si>
  <si>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</si>
  <si>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</si>
  <si>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</si>
  <si>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</si>
  <si>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</si>
  <si>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</si>
  <si>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</si>
  <si>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</si>
  <si>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</si>
  <si>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</si>
  <si>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</si>
  <si>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</si>
  <si>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</si>
  <si>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</si>
  <si>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</si>
  <si>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</si>
  <si>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</si>
  <si>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</si>
  <si>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</si>
  <si>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</si>
  <si>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</si>
  <si>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</si>
  <si>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</si>
  <si>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</si>
  <si>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</si>
  <si>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</si>
  <si>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</si>
  <si>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</si>
  <si>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</si>
  <si>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</si>
  <si>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</si>
  <si>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</si>
  <si>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</si>
  <si>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</si>
  <si>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</si>
  <si>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</si>
  <si>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</si>
  <si>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</si>
  <si>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</si>
  <si>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</si>
  <si>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</si>
  <si>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</si>
  <si>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</si>
  <si>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</si>
  <si>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</si>
  <si>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</si>
  <si>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</si>
  <si>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</si>
  <si>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</si>
  <si>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</si>
  <si>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</si>
  <si>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</si>
  <si>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</si>
  <si>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</si>
  <si>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</si>
  <si>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</si>
  <si>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</si>
  <si>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</si>
  <si>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</si>
  <si>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</si>
  <si>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</si>
  <si>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</si>
  <si>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</si>
  <si>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</si>
  <si>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</si>
  <si>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</si>
  <si>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</si>
  <si>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</si>
  <si>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</si>
  <si>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</si>
  <si>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</si>
  <si>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</si>
  <si>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</si>
  <si>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</si>
  <si>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</si>
  <si>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</si>
  <si>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</si>
  <si>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</si>
  <si>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</si>
  <si>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</si>
  <si>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</si>
  <si>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</si>
  <si>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</si>
  <si>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</si>
  <si>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</si>
  <si>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</si>
  <si>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</si>
  <si>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</si>
  <si>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</si>
  <si>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</si>
  <si>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</si>
  <si>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</si>
  <si>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</si>
  <si>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</si>
  <si>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</si>
  <si>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</si>
  <si>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</si>
  <si>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</si>
  <si>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</si>
  <si>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</si>
  <si>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</si>
  <si>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</si>
  <si>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</si>
  <si>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</si>
  <si>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</si>
  <si>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</si>
  <si>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</si>
  <si>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</si>
  <si>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</si>
  <si>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</si>
  <si>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</si>
  <si>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</si>
  <si>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</si>
  <si>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</si>
  <si>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</si>
  <si>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</si>
  <si>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</si>
  <si>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</si>
  <si>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</si>
  <si>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</si>
  <si>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</si>
  <si>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</si>
  <si>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</si>
  <si>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</si>
  <si>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</si>
  <si>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</si>
  <si>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</si>
  <si>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</si>
  <si>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</si>
  <si>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</si>
  <si>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</si>
  <si>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</si>
  <si>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</si>
  <si>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</si>
  <si>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</si>
  <si>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</si>
  <si>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</si>
  <si>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</si>
  <si>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</si>
  <si>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</si>
  <si>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</si>
  <si>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</si>
  <si>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</si>
  <si>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</si>
  <si>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</si>
  <si>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</si>
  <si>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</si>
  <si>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</si>
  <si>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</si>
  <si>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</si>
  <si>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</si>
  <si>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</si>
  <si>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</si>
  <si>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</si>
  <si>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</si>
  <si>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</si>
  <si>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</si>
  <si>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</si>
  <si>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</si>
  <si>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</si>
  <si>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</si>
  <si>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</si>
  <si>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</si>
  <si>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</si>
  <si>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</si>
  <si>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</si>
  <si>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</si>
  <si>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</si>
  <si>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</si>
  <si>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</si>
  <si>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</si>
  <si>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</si>
  <si>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</si>
  <si>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</si>
  <si>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</si>
  <si>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</si>
  <si>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</si>
  <si>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</si>
  <si>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</si>
  <si>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</si>
  <si>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</si>
  <si>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</si>
  <si>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</si>
  <si>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</si>
  <si>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</si>
  <si>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</si>
  <si>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</si>
  <si>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</si>
  <si>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</si>
  <si>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</si>
  <si>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</si>
  <si>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</si>
  <si>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</si>
  <si>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</si>
  <si>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</si>
  <si>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</si>
  <si>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</si>
  <si>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</si>
  <si>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</si>
  <si>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</si>
  <si>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</si>
  <si>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</si>
  <si>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</si>
  <si>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</si>
  <si>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</si>
  <si>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</si>
  <si>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</si>
  <si>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</si>
  <si>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</si>
  <si>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</si>
  <si>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</si>
  <si>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</si>
  <si>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</si>
  <si>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</si>
  <si>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</si>
  <si>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</si>
  <si>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</si>
  <si>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</si>
  <si>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</si>
  <si>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</si>
  <si>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</si>
  <si>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</si>
  <si>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</si>
  <si>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</si>
  <si>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</si>
  <si>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</si>
  <si>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</si>
  <si>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</si>
  <si>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</si>
  <si>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</si>
  <si>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</si>
  <si>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</si>
  <si>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</si>
  <si>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</si>
  <si>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</si>
  <si>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</si>
  <si>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</si>
  <si>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</si>
  <si>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</si>
  <si>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</si>
  <si>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</si>
  <si>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</si>
  <si>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</si>
  <si>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</si>
  <si>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</si>
  <si>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</si>
  <si>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</si>
  <si>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</si>
  <si>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</si>
  <si>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</si>
  <si>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</si>
  <si>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</si>
  <si>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</si>
  <si>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</si>
  <si>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</si>
  <si>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</si>
  <si>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</si>
  <si>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</si>
  <si>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</si>
  <si>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</si>
  <si>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</si>
  <si>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</si>
  <si>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</si>
  <si>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</si>
  <si>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</si>
  <si>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</si>
  <si>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</si>
  <si>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</si>
  <si>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</si>
  <si>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</si>
  <si>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</si>
  <si>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</si>
  <si>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</si>
  <si>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</si>
  <si>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</si>
  <si>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</si>
  <si>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</si>
  <si>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</si>
  <si>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</si>
  <si>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</si>
  <si>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</si>
  <si>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</si>
  <si>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</si>
  <si>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</si>
  <si>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</si>
  <si>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</si>
  <si>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</si>
  <si>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</si>
  <si>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</si>
  <si>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</si>
  <si>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</si>
  <si>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</si>
  <si>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</si>
  <si>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</si>
  <si>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</si>
  <si>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</si>
  <si>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</si>
  <si>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</si>
  <si>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</si>
  <si>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</si>
  <si>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</si>
  <si>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</si>
  <si>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</si>
  <si>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</si>
  <si>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</si>
  <si>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</si>
  <si>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</si>
  <si>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</si>
  <si>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</si>
  <si>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</si>
  <si>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</si>
  <si>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</si>
  <si>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</si>
  <si>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</si>
  <si>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</si>
  <si>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</si>
  <si>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</si>
  <si>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</si>
  <si>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</si>
  <si>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</si>
  <si>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</si>
  <si>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</si>
  <si>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</si>
  <si>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</si>
  <si>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</si>
  <si>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</si>
  <si>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</si>
  <si>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</si>
  <si>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</si>
  <si>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</si>
  <si>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</si>
  <si>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</si>
  <si>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</si>
  <si>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</si>
  <si>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</si>
  <si>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</si>
  <si>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</si>
  <si>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</si>
  <si>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</si>
  <si>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</si>
  <si>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</si>
  <si>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</si>
  <si>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</si>
  <si>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</si>
  <si>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</si>
  <si>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</si>
  <si>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</si>
  <si>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</si>
  <si>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</si>
  <si>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</si>
  <si>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</si>
  <si>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</si>
  <si>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</si>
  <si>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</si>
  <si>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</si>
  <si>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</si>
  <si>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</si>
  <si>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</si>
  <si>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</si>
  <si>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</si>
  <si>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</si>
  <si>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</si>
  <si>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</si>
  <si>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</si>
  <si>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</si>
  <si>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</si>
  <si>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</si>
  <si>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</si>
  <si>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</si>
  <si>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</si>
  <si>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</si>
  <si>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</si>
  <si>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</si>
  <si>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</si>
  <si>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</si>
  <si>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</si>
  <si>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</si>
  <si>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</si>
  <si>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</si>
  <si>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</si>
  <si>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</si>
  <si>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</si>
  <si>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</si>
  <si>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</si>
  <si>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</si>
  <si>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</si>
  <si>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</si>
  <si>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</si>
  <si>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</si>
  <si>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</si>
  <si>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</si>
  <si>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</si>
  <si>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</si>
  <si>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</si>
  <si>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</si>
  <si>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</si>
  <si>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</si>
  <si>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</si>
  <si>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</si>
  <si>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</si>
  <si>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</si>
  <si>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</si>
  <si>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</si>
  <si>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</si>
  <si>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</si>
  <si>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</si>
  <si>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</si>
  <si>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</si>
  <si>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</si>
  <si>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</si>
  <si>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</si>
  <si>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</si>
  <si>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</si>
  <si>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</si>
  <si>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</si>
  <si>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</si>
  <si>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</si>
  <si>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</si>
  <si>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</si>
  <si>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</si>
  <si>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</si>
  <si>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</si>
  <si>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</si>
  <si>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</si>
  <si>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</si>
  <si>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</si>
  <si>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</si>
  <si>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</si>
  <si>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</si>
  <si>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</si>
  <si>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</si>
  <si>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</si>
  <si>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</si>
  <si>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</si>
  <si>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</si>
  <si>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</si>
  <si>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</si>
  <si>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</si>
  <si>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</si>
  <si>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</si>
  <si>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</si>
  <si>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</si>
  <si>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</si>
  <si>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</si>
  <si>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</si>
  <si>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</si>
  <si>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</si>
  <si>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</si>
  <si>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</si>
  <si>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</si>
  <si>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</si>
  <si>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</si>
  <si>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</si>
  <si>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</si>
  <si>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</si>
  <si>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</si>
  <si>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</si>
  <si>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</si>
  <si>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</si>
  <si>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</si>
  <si>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</si>
  <si>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</si>
  <si>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</si>
  <si>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</si>
  <si>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</si>
  <si>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</si>
  <si>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</si>
  <si>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</si>
  <si>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</si>
  <si>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</si>
  <si>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</si>
  <si>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</si>
  <si>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</si>
  <si>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</si>
  <si>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</si>
  <si>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</si>
  <si>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</si>
  <si>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</si>
  <si>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</si>
  <si>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</si>
  <si>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</si>
  <si>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</si>
  <si>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</si>
  <si>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</si>
  <si>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</si>
  <si>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</si>
  <si>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</si>
  <si>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</si>
  <si>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</si>
  <si>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</si>
  <si>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</si>
  <si>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</si>
  <si>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</si>
  <si>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</si>
  <si>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</si>
  <si>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</si>
  <si>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</si>
  <si>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</si>
  <si>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</si>
  <si>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</si>
  <si>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</si>
  <si>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</si>
  <si>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</si>
  <si>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</si>
  <si>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</si>
  <si>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</si>
  <si>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</si>
  <si>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</si>
  <si>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</si>
  <si>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</si>
  <si>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</si>
  <si>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</si>
  <si>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</si>
  <si>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</si>
  <si>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</si>
  <si>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</si>
  <si>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</si>
  <si>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</si>
  <si>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</si>
  <si>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</si>
  <si>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</si>
  <si>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</si>
  <si>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</si>
  <si>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</si>
  <si>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</si>
  <si>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</si>
  <si>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</si>
  <si>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</si>
  <si>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</si>
  <si>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</si>
  <si>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</si>
  <si>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</si>
  <si>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</si>
  <si>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</si>
  <si>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</si>
  <si>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</si>
  <si>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</si>
  <si>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</si>
  <si>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</si>
  <si>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</si>
  <si>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</si>
  <si>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</si>
  <si>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</si>
  <si>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</si>
  <si>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</si>
  <si>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</si>
  <si>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</si>
  <si>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</si>
  <si>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</si>
  <si>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</si>
  <si>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</si>
  <si>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</si>
  <si>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</si>
  <si>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</si>
  <si>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</si>
  <si>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</si>
  <si>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</si>
  <si>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</si>
  <si>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</si>
  <si>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</si>
  <si>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</si>
  <si>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</si>
  <si>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</si>
  <si>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</si>
  <si>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</si>
  <si>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</si>
  <si>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</si>
  <si>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</si>
  <si>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</si>
  <si>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</si>
  <si>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</si>
  <si>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</si>
  <si>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</si>
  <si>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</si>
  <si>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</si>
  <si>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</si>
  <si>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</si>
  <si>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</si>
  <si>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</si>
  <si>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</si>
  <si>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</si>
  <si>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</si>
  <si>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</si>
  <si>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</si>
  <si>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</si>
  <si>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</si>
  <si>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</si>
  <si>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</si>
  <si>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</si>
  <si>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</si>
  <si>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</si>
  <si>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</si>
  <si>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</si>
  <si>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</si>
  <si>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</si>
  <si>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</si>
  <si>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</si>
  <si>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</si>
  <si>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</si>
  <si>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</si>
  <si>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</si>
  <si>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</si>
  <si>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</si>
  <si>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</si>
  <si>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</si>
  <si>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</si>
  <si>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</si>
  <si>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</si>
  <si>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</si>
  <si>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</si>
  <si>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</si>
  <si>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</si>
  <si>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</si>
  <si>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</si>
  <si>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</si>
  <si>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</si>
  <si>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</si>
  <si>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</si>
  <si>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</si>
  <si>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</si>
  <si>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</si>
  <si>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</si>
  <si>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</si>
  <si>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</si>
  <si>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</si>
  <si>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</si>
  <si>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</si>
  <si>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</si>
  <si>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</si>
  <si>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</si>
  <si>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</si>
  <si>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</si>
  <si>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</si>
  <si>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</si>
  <si>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</si>
  <si>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</si>
  <si>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</si>
  <si>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</si>
  <si>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</si>
  <si>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</si>
  <si>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</si>
  <si>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</si>
  <si>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</si>
  <si>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</si>
  <si>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</si>
  <si>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</si>
  <si>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</si>
  <si>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</si>
  <si>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</si>
  <si>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</si>
  <si>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</si>
  <si>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</si>
  <si>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</si>
  <si>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</si>
  <si>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</si>
  <si>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</si>
  <si>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</si>
  <si>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</si>
  <si>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</si>
  <si>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</si>
  <si>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</si>
  <si>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</si>
  <si>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</si>
  <si>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</si>
  <si>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</si>
  <si>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</si>
  <si>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</si>
  <si>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</si>
  <si>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</si>
  <si>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</si>
  <si>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</si>
  <si>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</si>
  <si>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</si>
  <si>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</si>
  <si>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</si>
  <si>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</si>
  <si>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</si>
  <si>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</si>
  <si>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</si>
  <si>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</si>
  <si>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</si>
  <si>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</si>
  <si>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</si>
  <si>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</si>
  <si>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</si>
  <si>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</si>
  <si>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</si>
  <si>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</si>
  <si>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</si>
  <si>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</si>
  <si>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</si>
  <si>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</si>
  <si>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</si>
  <si>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</si>
  <si>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</si>
  <si>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</si>
  <si>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</si>
  <si>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</si>
  <si>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</si>
  <si>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</si>
  <si>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</si>
  <si>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</si>
  <si>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</si>
  <si>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</si>
  <si>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</si>
  <si>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</si>
  <si>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</si>
  <si>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</si>
  <si>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</si>
  <si>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</si>
  <si>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</si>
  <si>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</si>
  <si>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</si>
  <si>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</si>
  <si>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</si>
  <si>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</si>
  <si>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</si>
  <si>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</si>
  <si>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</si>
  <si>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</si>
  <si>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</si>
  <si>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</si>
  <si>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</si>
  <si>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</si>
  <si>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</si>
  <si>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</si>
  <si>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</si>
  <si>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</si>
  <si>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</si>
  <si>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</si>
  <si>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</si>
  <si>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</si>
  <si>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</si>
  <si>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</si>
  <si>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</si>
  <si>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</si>
  <si>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</si>
  <si>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</si>
  <si>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</si>
  <si>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</si>
  <si>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</si>
  <si>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</si>
  <si>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</si>
  <si>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</si>
  <si>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</si>
  <si>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</si>
  <si>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</si>
  <si>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</si>
  <si>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</si>
  <si>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</si>
  <si>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</si>
  <si>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</si>
  <si>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</si>
  <si>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</si>
  <si>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</si>
  <si>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</si>
  <si>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</si>
  <si>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</si>
  <si>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</si>
  <si>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</si>
  <si>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</si>
  <si>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</si>
  <si>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</si>
  <si>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</si>
  <si>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</si>
  <si>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</si>
  <si>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</si>
  <si>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</si>
  <si>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</si>
  <si>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</si>
  <si>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</si>
  <si>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</si>
  <si>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</si>
  <si>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</si>
  <si>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</si>
  <si>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</si>
  <si>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</si>
  <si>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</si>
  <si>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</si>
  <si>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</si>
  <si>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</si>
  <si>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</si>
  <si>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</si>
  <si>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</si>
  <si>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</si>
  <si>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</si>
  <si>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</si>
  <si>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</si>
  <si>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</si>
  <si>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</si>
  <si>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</si>
  <si>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</si>
  <si>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</si>
  <si>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</si>
  <si>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</si>
  <si>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</si>
  <si>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</si>
  <si>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</si>
  <si>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</si>
  <si>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</si>
  <si>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</si>
  <si>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</si>
  <si>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</si>
  <si>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</si>
  <si>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</si>
  <si>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</si>
  <si>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</si>
  <si>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</si>
  <si>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</si>
  <si>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</si>
  <si>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</si>
  <si>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</si>
  <si>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</si>
  <si>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</si>
  <si>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</si>
  <si>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</si>
  <si>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</si>
  <si>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</si>
  <si>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</si>
  <si>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</si>
  <si>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</si>
  <si>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</si>
  <si>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</si>
  <si>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</si>
  <si>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</si>
  <si>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</si>
  <si>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</si>
  <si>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</si>
  <si>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</si>
  <si>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</si>
  <si>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</si>
  <si>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</si>
  <si>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</si>
  <si>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</si>
  <si>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</si>
  <si>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</si>
  <si>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</si>
  <si>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</si>
  <si>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</si>
  <si>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</si>
  <si>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</si>
  <si>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</si>
  <si>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</si>
  <si>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</si>
  <si>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</si>
  <si>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</si>
  <si>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</si>
  <si>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</si>
  <si>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</si>
  <si>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</si>
  <si>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</si>
  <si>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</si>
  <si>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</si>
  <si>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</si>
  <si>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</si>
  <si>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</si>
  <si>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</si>
  <si>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</si>
  <si>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</si>
  <si>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</si>
  <si>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</si>
  <si>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</si>
  <si>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</si>
  <si>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</si>
  <si>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</si>
  <si>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</si>
  <si>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</si>
  <si>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</si>
  <si>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</si>
  <si>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</si>
  <si>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</si>
  <si>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</si>
  <si>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</si>
  <si>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</si>
  <si>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</si>
  <si>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</si>
  <si>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</si>
  <si>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</si>
  <si>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</si>
  <si>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</si>
  <si>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</si>
  <si>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</si>
  <si>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</si>
  <si>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</si>
  <si>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</si>
  <si>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</si>
  <si>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</si>
  <si>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</si>
  <si>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</si>
  <si>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</si>
  <si>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</si>
  <si>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</si>
  <si>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</si>
  <si>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</si>
  <si>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</si>
  <si>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</si>
  <si>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</si>
  <si>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</si>
  <si>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</si>
  <si>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</si>
  <si>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</si>
  <si>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</si>
  <si>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</si>
  <si>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</si>
  <si>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</si>
  <si>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</si>
  <si>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</si>
  <si>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</si>
  <si>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</si>
  <si>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</si>
  <si>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</si>
  <si>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</si>
  <si>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</si>
  <si>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</si>
  <si>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</si>
  <si>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</si>
  <si>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</si>
  <si>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</si>
  <si>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</si>
  <si>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</si>
  <si>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</si>
  <si>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</si>
  <si>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</si>
  <si>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</si>
  <si>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</si>
  <si>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</si>
  <si>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</si>
  <si>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</si>
  <si>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</si>
  <si>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</si>
  <si>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</si>
  <si>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</si>
  <si>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</si>
  <si>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</si>
  <si>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</si>
  <si>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</si>
  <si>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</si>
  <si>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</si>
  <si>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</si>
  <si>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</si>
  <si>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</si>
  <si>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</si>
  <si>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</si>
  <si>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</si>
  <si>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</si>
  <si>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</si>
  <si>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</si>
  <si>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</si>
  <si>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</si>
  <si>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</si>
  <si>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</si>
  <si>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</si>
  <si>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</si>
  <si>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</si>
  <si>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</si>
  <si>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</si>
  <si>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</si>
  <si>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</si>
  <si>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</si>
  <si>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</si>
  <si>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</si>
  <si>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</si>
  <si>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</si>
  <si>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</si>
  <si>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</si>
  <si>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</si>
  <si>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</si>
  <si>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</si>
  <si>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</si>
  <si>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</si>
  <si>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</si>
  <si>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</si>
  <si>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</si>
  <si>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</si>
  <si>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</si>
  <si>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</si>
  <si>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</si>
  <si>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</si>
  <si>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</si>
  <si>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</si>
  <si>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</si>
  <si>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</si>
  <si>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</si>
  <si>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</si>
  <si>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</si>
  <si>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</si>
  <si>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</si>
  <si>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</si>
  <si>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</si>
  <si>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</si>
  <si>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</si>
  <si>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</si>
  <si>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</si>
  <si>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</si>
  <si>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</si>
  <si>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</si>
  <si>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</si>
  <si>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</si>
  <si>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</si>
  <si>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</si>
  <si>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</si>
  <si>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</si>
  <si>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</si>
  <si>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</si>
  <si>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</si>
  <si>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</si>
  <si>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</si>
  <si>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</si>
  <si>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</si>
  <si>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</si>
  <si>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</si>
  <si>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</si>
  <si>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</si>
  <si>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</si>
  <si>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</si>
  <si>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</si>
  <si>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</si>
  <si>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</si>
  <si>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</si>
  <si>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</si>
  <si>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</si>
  <si>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</si>
  <si>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</si>
  <si>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</si>
  <si>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</si>
  <si>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</si>
  <si>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</si>
  <si>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</si>
  <si>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</si>
  <si>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</si>
  <si>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</si>
  <si>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</si>
  <si>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</si>
  <si>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</si>
  <si>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</si>
  <si>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</si>
  <si>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</si>
  <si>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</si>
  <si>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</si>
  <si>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</si>
  <si>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</si>
  <si>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</si>
  <si>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</si>
  <si>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</si>
  <si>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</si>
  <si>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</si>
  <si>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</si>
  <si>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</si>
  <si>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</si>
  <si>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</si>
  <si>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</si>
  <si>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</si>
  <si>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</si>
  <si>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</si>
  <si>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</si>
  <si>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</si>
  <si>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</si>
  <si>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</si>
  <si>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</si>
  <si>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</si>
  <si>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</si>
  <si>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</si>
  <si>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</si>
  <si>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</si>
  <si>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</si>
  <si>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</si>
  <si>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</si>
  <si>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</si>
  <si>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</si>
  <si>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</si>
  <si>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</si>
  <si>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</si>
  <si>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</si>
  <si>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</si>
  <si>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</si>
  <si>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</si>
  <si>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</si>
  <si>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</si>
  <si>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</si>
  <si>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</si>
  <si>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</si>
  <si>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</si>
  <si>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</si>
  <si>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</si>
  <si>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</si>
  <si>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</si>
  <si>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</si>
  <si>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</si>
  <si>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</si>
  <si>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</si>
  <si>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</si>
  <si>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</si>
  <si>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</si>
  <si>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</si>
  <si>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</si>
  <si>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</si>
  <si>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</si>
  <si>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</si>
  <si>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</si>
  <si>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</si>
  <si>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</si>
  <si>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</si>
  <si>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</si>
  <si>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</si>
  <si>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</si>
  <si>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</si>
  <si>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</si>
  <si>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</si>
  <si>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</si>
  <si>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</si>
  <si>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</si>
  <si>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</si>
  <si>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</si>
  <si>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</si>
  <si>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</si>
  <si>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</si>
  <si>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</si>
  <si>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</si>
  <si>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</si>
  <si>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</si>
  <si>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</si>
  <si>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</si>
  <si>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</si>
  <si>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</si>
  <si>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</si>
  <si>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</si>
  <si>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</si>
  <si>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</si>
  <si>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</si>
  <si>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</si>
  <si>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</si>
  <si>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</si>
  <si>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</si>
  <si>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</si>
  <si>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</si>
  <si>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</si>
  <si>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</si>
  <si>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</si>
  <si>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</si>
  <si>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</si>
  <si>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</si>
  <si>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</si>
  <si>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</si>
  <si>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</si>
  <si>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</si>
  <si>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</si>
  <si>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</si>
  <si>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</si>
  <si>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</si>
  <si>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</si>
  <si>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</si>
  <si>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</si>
  <si>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</si>
  <si>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</si>
  <si>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</si>
  <si>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</si>
  <si>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</si>
  <si>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</si>
  <si>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</si>
  <si>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</si>
  <si>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</si>
  <si>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</si>
  <si>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</si>
  <si>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</si>
  <si>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</si>
  <si>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</si>
  <si>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</si>
  <si>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</si>
  <si>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</si>
  <si>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</si>
  <si>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</si>
  <si>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</si>
  <si>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</si>
  <si>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</si>
  <si>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</si>
  <si>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</si>
  <si>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</si>
  <si>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</si>
  <si>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</si>
  <si>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</si>
  <si>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</si>
  <si>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</si>
  <si>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</si>
  <si>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</si>
  <si>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</si>
  <si>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</si>
  <si>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</si>
  <si>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</si>
  <si>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</si>
  <si>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</si>
  <si>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</si>
  <si>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</si>
  <si>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</si>
  <si>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</si>
  <si>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</si>
  <si>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</si>
  <si>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</si>
  <si>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</si>
  <si>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</si>
  <si>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</si>
  <si>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</si>
  <si>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</si>
  <si>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</si>
  <si>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</si>
  <si>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</si>
  <si>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</si>
  <si>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</si>
  <si>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</si>
  <si>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</si>
  <si>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</si>
  <si>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</si>
  <si>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</si>
  <si>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</si>
  <si>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</si>
  <si>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</si>
  <si>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</si>
  <si>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</si>
  <si>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</si>
  <si>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</si>
  <si>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</si>
  <si>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</si>
  <si>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</si>
  <si>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</si>
  <si>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</si>
  <si>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</si>
  <si>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</si>
  <si>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</si>
  <si>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</si>
  <si>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</si>
  <si>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</si>
  <si>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</si>
  <si>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</si>
  <si>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</si>
  <si>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</si>
  <si>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</si>
  <si>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</si>
  <si>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</si>
  <si>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</si>
  <si>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</si>
  <si>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</si>
  <si>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</si>
  <si>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</si>
  <si>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</si>
  <si>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</si>
  <si>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</si>
  <si>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</si>
  <si>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</si>
  <si>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</si>
  <si>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</si>
  <si>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</si>
  <si>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</si>
  <si>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</si>
  <si>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</si>
  <si>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</si>
  <si>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</si>
  <si>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</si>
  <si>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</si>
  <si>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</si>
  <si>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</si>
  <si>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</si>
  <si>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</si>
  <si>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</si>
  <si>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</si>
  <si>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</si>
  <si>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</si>
  <si>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</si>
  <si>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</si>
  <si>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</si>
  <si>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</si>
  <si>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</si>
  <si>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</si>
  <si>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</si>
  <si>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</si>
  <si>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</si>
  <si>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</si>
  <si>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</si>
  <si>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</si>
  <si>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</si>
  <si>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</si>
  <si>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</si>
  <si>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</si>
  <si>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</si>
  <si>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</si>
  <si>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</si>
  <si>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</si>
  <si>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</si>
  <si>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</si>
  <si>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</si>
  <si>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</si>
  <si>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</si>
  <si>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</si>
  <si>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</si>
  <si>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</si>
  <si>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</si>
  <si>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</si>
  <si>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</si>
  <si>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</si>
  <si>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</si>
  <si>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</si>
  <si>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</si>
  <si>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</si>
  <si>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</si>
  <si>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</si>
  <si>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</si>
  <si>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</si>
  <si>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</si>
  <si>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</si>
  <si>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</si>
  <si>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</si>
  <si>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</si>
  <si>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</si>
  <si>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</si>
  <si>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</si>
  <si>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</si>
  <si>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</si>
  <si>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</si>
  <si>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</si>
  <si>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</si>
  <si>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</si>
  <si>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</si>
  <si>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</si>
  <si>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</si>
  <si>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</si>
  <si>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</si>
  <si>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</si>
  <si>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</si>
  <si>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</si>
  <si>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</si>
  <si>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</si>
  <si>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</si>
  <si>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</si>
  <si>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</si>
  <si>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</si>
  <si>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</si>
  <si>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</si>
  <si>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</si>
  <si>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</si>
  <si>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</si>
  <si>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</si>
  <si>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</si>
  <si>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</si>
  <si>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</si>
  <si>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</si>
  <si>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</si>
  <si>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</si>
  <si>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</si>
  <si>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</si>
  <si>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</si>
  <si>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</si>
  <si>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</si>
  <si>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</si>
  <si>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</si>
  <si>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</si>
  <si>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</si>
  <si>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</si>
  <si>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</si>
  <si>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</si>
  <si>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</si>
  <si>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</si>
  <si>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</si>
  <si>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</si>
  <si>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</si>
  <si>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</si>
  <si>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</si>
  <si>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</si>
  <si>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</si>
  <si>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</si>
  <si>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</si>
  <si>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</si>
  <si>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</si>
  <si>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</si>
  <si>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</si>
  <si>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</si>
  <si>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</si>
  <si>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</si>
  <si>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</si>
  <si>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</si>
  <si>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</si>
  <si>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</si>
  <si>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</si>
  <si>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</si>
  <si>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</si>
  <si>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</si>
  <si>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</si>
  <si>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</si>
  <si>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</si>
  <si>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</si>
  <si>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</si>
  <si>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</si>
  <si>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</si>
  <si>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</si>
  <si>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</si>
  <si>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</si>
  <si>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</si>
  <si>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</si>
  <si>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</si>
  <si>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</si>
  <si>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</si>
  <si>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</si>
  <si>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</si>
  <si>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</si>
  <si>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</si>
  <si>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</si>
  <si>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</si>
  <si>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</si>
  <si>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</si>
  <si>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</si>
  <si>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</si>
  <si>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</si>
  <si>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</si>
  <si>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</si>
  <si>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</si>
  <si>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</si>
  <si>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</si>
  <si>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</si>
  <si>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</si>
  <si>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</si>
  <si>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</si>
  <si>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</si>
  <si>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</si>
  <si>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</si>
  <si>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</si>
  <si>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</si>
  <si>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</si>
  <si>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</si>
  <si>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</si>
  <si>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</si>
  <si>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</si>
  <si>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</si>
  <si>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</si>
  <si>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</si>
  <si>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</si>
  <si>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</si>
  <si>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</si>
  <si>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</si>
  <si>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</si>
  <si>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</si>
  <si>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</si>
  <si>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</si>
  <si>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</si>
  <si>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</si>
  <si>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</si>
  <si>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</si>
  <si>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</si>
  <si>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</si>
  <si>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</si>
  <si>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</si>
  <si>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</si>
  <si>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</si>
  <si>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</si>
  <si>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</si>
  <si>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</si>
  <si>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</si>
  <si>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</si>
  <si>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</si>
  <si>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</si>
  <si>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</si>
  <si>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</si>
  <si>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</si>
  <si>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</si>
  <si>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</si>
  <si>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</si>
  <si>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</si>
  <si>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</si>
  <si>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</si>
  <si>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</si>
  <si>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</si>
  <si>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</si>
  <si>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</si>
  <si>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</si>
  <si>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</si>
  <si>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</si>
  <si>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</si>
  <si>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</si>
  <si>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</si>
  <si>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</si>
  <si>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</si>
  <si>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</si>
  <si>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</si>
  <si>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</si>
  <si>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</si>
  <si>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</si>
  <si>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</si>
  <si>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</si>
  <si>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</si>
  <si>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</si>
  <si>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</si>
  <si>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</si>
  <si>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</si>
  <si>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</si>
  <si>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</si>
  <si>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</si>
  <si>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</si>
  <si>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</si>
  <si>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</si>
  <si>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</si>
  <si>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</si>
  <si>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</si>
  <si>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</si>
  <si>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</si>
  <si>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</si>
  <si>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</si>
  <si>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</si>
  <si>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</si>
  <si>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</si>
  <si>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</si>
  <si>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</si>
  <si>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</si>
  <si>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</si>
  <si>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</si>
  <si>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</si>
  <si>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</si>
  <si>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</si>
  <si>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</si>
  <si>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</si>
  <si>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</si>
  <si>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</si>
  <si>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</si>
  <si>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</si>
  <si>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</si>
  <si>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</si>
  <si>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</si>
  <si>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</si>
  <si>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</si>
  <si>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</si>
  <si>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</si>
  <si>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</si>
  <si>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</si>
  <si>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</si>
  <si>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</si>
  <si>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</si>
  <si>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</si>
  <si>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</si>
  <si>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</si>
  <si>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</si>
  <si>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</si>
  <si>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</si>
  <si>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</si>
  <si>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</si>
  <si>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</si>
  <si>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</si>
  <si>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</si>
  <si>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</si>
  <si>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</si>
  <si>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</si>
  <si>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</si>
  <si>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</si>
  <si>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</si>
  <si>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</si>
  <si>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</si>
  <si>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</si>
  <si>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</si>
  <si>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</si>
  <si>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</si>
  <si>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</si>
  <si>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</si>
  <si>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</si>
  <si>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</si>
  <si>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</si>
  <si>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</si>
  <si>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</si>
  <si>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</si>
  <si>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</si>
  <si>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</si>
  <si>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</si>
  <si>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</si>
  <si>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</si>
  <si>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</si>
  <si>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</si>
  <si>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</si>
  <si>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</si>
  <si>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</si>
  <si>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</si>
  <si>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</si>
  <si>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</si>
  <si>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</si>
  <si>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</si>
  <si>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</si>
  <si>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</si>
  <si>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</si>
  <si>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</si>
  <si>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</si>
  <si>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</si>
  <si>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</si>
  <si>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</si>
  <si>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</si>
  <si>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</si>
  <si>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</si>
  <si>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</si>
  <si>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</si>
  <si>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</si>
  <si>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</si>
  <si>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</si>
  <si>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</si>
  <si>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</si>
  <si>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</si>
  <si>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</si>
  <si>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</si>
  <si>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</si>
  <si>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</si>
  <si>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</si>
  <si>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</si>
  <si>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</si>
  <si>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</si>
  <si>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</si>
  <si>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</si>
  <si>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</si>
  <si>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</si>
  <si>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</si>
  <si>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</si>
  <si>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</si>
  <si>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</si>
  <si>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</si>
  <si>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</si>
  <si>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</si>
  <si>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</si>
  <si>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</si>
  <si>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</si>
  <si>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</si>
  <si>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</si>
  <si>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</si>
  <si>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</si>
  <si>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</si>
  <si>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</si>
  <si>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</si>
  <si>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</si>
  <si>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</si>
  <si>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</si>
  <si>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</si>
  <si>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</si>
  <si>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</si>
  <si>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</si>
  <si>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</si>
  <si>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</si>
  <si>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</si>
  <si>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</si>
  <si>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</si>
  <si>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</si>
  <si>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</si>
  <si>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</si>
  <si>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</si>
  <si>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</si>
  <si>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</si>
  <si>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</si>
  <si>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</si>
  <si>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</si>
  <si>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</si>
  <si>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</si>
  <si>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</si>
  <si>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</si>
  <si>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</si>
  <si>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</si>
  <si>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</si>
  <si>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</si>
  <si>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</si>
  <si>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</si>
  <si>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</si>
  <si>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</si>
  <si>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</si>
  <si>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</si>
  <si>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</si>
  <si>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</si>
  <si>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</si>
  <si>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</si>
  <si>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</si>
  <si>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</si>
  <si>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</si>
  <si>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</si>
  <si>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</si>
  <si>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</si>
  <si>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</si>
  <si>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</si>
  <si>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</si>
  <si>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</si>
  <si>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</si>
  <si>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</si>
  <si>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</si>
  <si>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</si>
  <si>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</si>
  <si>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</si>
  <si>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</si>
  <si>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</si>
  <si>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</si>
  <si>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</si>
  <si>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</si>
  <si>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</si>
  <si>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</si>
  <si>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</si>
  <si>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</si>
  <si>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</si>
  <si>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</si>
  <si>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</si>
  <si>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</si>
  <si>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</si>
  <si>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</si>
  <si>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</si>
  <si>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</si>
  <si>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</si>
  <si>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</si>
  <si>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</si>
  <si>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</si>
  <si>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</si>
  <si>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</si>
  <si>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</si>
  <si>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</si>
  <si>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</si>
  <si>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</si>
  <si>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</si>
  <si>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</si>
  <si>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</si>
  <si>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</si>
  <si>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</si>
  <si>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</si>
  <si>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</si>
  <si>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</si>
  <si>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</si>
  <si>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</si>
  <si>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</si>
  <si>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</si>
  <si>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</si>
  <si>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</si>
  <si>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</si>
  <si>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</si>
  <si>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</si>
  <si>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</si>
  <si>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</si>
  <si>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</si>
  <si>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</si>
  <si>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</si>
  <si>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</si>
  <si>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</si>
  <si>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</si>
  <si>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</si>
  <si>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</si>
  <si>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</si>
  <si>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</si>
  <si>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</si>
  <si>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</si>
  <si>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</si>
  <si>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</si>
  <si>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</si>
  <si>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</si>
  <si>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</si>
  <si>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</si>
  <si>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</si>
  <si>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</si>
  <si>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</si>
  <si>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</si>
  <si>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</si>
  <si>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</si>
  <si>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</si>
  <si>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</si>
  <si>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</si>
  <si>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</si>
  <si>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</si>
  <si>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</si>
  <si>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</si>
  <si>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</si>
  <si>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</si>
  <si>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</si>
  <si>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</si>
  <si>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</si>
  <si>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</si>
  <si>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</si>
  <si>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</si>
  <si>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</si>
  <si>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</si>
  <si>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</si>
  <si>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</si>
  <si>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</si>
  <si>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</si>
  <si>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</si>
  <si>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</si>
  <si>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</si>
  <si>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</si>
  <si>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</si>
  <si>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</si>
  <si>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</si>
  <si>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</si>
  <si>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</si>
  <si>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</si>
  <si>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</si>
  <si>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</si>
  <si>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</si>
  <si>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</si>
  <si>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</si>
  <si>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</si>
  <si>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</si>
  <si>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</si>
  <si>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</si>
  <si>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</si>
  <si>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</si>
  <si>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</si>
  <si>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</si>
  <si>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</si>
  <si>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</si>
  <si>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</si>
  <si>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</si>
  <si>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</si>
  <si>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</si>
  <si>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</si>
  <si>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</si>
  <si>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</si>
  <si>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</si>
  <si>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</si>
  <si>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</si>
  <si>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</si>
  <si>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</si>
  <si>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</si>
  <si>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</si>
  <si>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</si>
  <si>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</si>
  <si>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</si>
  <si>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</si>
  <si>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</si>
  <si>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</si>
  <si>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</si>
  <si>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</si>
  <si>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</si>
  <si>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</si>
  <si>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</si>
  <si>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</si>
  <si>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</si>
  <si>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</si>
  <si>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</si>
  <si>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</si>
  <si>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</si>
  <si>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</si>
  <si>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</si>
  <si>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</si>
  <si>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</si>
  <si>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</si>
  <si>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</si>
  <si>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</si>
  <si>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</si>
  <si>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</si>
  <si>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</si>
  <si>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</si>
  <si>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</si>
  <si>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</si>
  <si>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</si>
  <si>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</si>
  <si>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</si>
  <si>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</si>
  <si>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</si>
  <si>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</si>
  <si>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</si>
  <si>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</si>
  <si>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</si>
  <si>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</si>
  <si>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</si>
  <si>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</si>
  <si>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</si>
  <si>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</si>
  <si>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</si>
  <si>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</si>
  <si>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</si>
  <si>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</si>
  <si>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</si>
  <si>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</si>
  <si>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</si>
  <si>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</si>
  <si>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</si>
  <si>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</si>
  <si>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</si>
  <si>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</si>
  <si>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</si>
  <si>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</si>
  <si>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</si>
  <si>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</si>
  <si>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</si>
  <si>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</si>
  <si>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</si>
  <si>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</si>
  <si>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</si>
  <si>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</si>
  <si>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</si>
  <si>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</si>
  <si>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</si>
  <si>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</si>
  <si>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</si>
  <si>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</si>
  <si>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</si>
  <si>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</si>
  <si>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</si>
  <si>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</si>
  <si>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</si>
  <si>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</si>
  <si>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</si>
  <si>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</si>
  <si>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</si>
  <si>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</si>
  <si>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</si>
  <si>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</si>
  <si>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</si>
  <si>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</si>
  <si>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</si>
  <si>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</si>
  <si>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</si>
  <si>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</si>
  <si>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</si>
  <si>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</si>
  <si>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</si>
  <si>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</si>
  <si>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</si>
  <si>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</si>
  <si>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</si>
  <si>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</si>
  <si>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</si>
  <si>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</si>
  <si>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</si>
  <si>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</si>
  <si>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</si>
  <si>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</si>
  <si>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</si>
  <si>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</si>
  <si>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</si>
  <si>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</si>
  <si>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</si>
  <si>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</si>
  <si>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</si>
  <si>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</si>
  <si>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</si>
  <si>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</si>
  <si>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</si>
  <si>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</si>
  <si>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</si>
  <si>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</si>
  <si>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</si>
  <si>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</si>
  <si>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</si>
  <si>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</si>
  <si>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</si>
  <si>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</si>
  <si>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</si>
  <si>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</si>
  <si>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</si>
  <si>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</si>
  <si>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</si>
  <si>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</si>
  <si>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</si>
  <si>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</si>
  <si>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</si>
  <si>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</si>
  <si>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</si>
  <si>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</si>
  <si>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</si>
  <si>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</si>
  <si>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</si>
  <si>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</si>
  <si>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</si>
  <si>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</si>
  <si>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</si>
  <si>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</si>
  <si>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</si>
  <si>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</si>
  <si>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</si>
  <si>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</si>
  <si>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</si>
  <si>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</si>
  <si>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</si>
  <si>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</si>
  <si>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</si>
  <si>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</si>
  <si>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</si>
  <si>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</si>
  <si>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</si>
  <si>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</si>
  <si>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</si>
  <si>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</si>
  <si>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</si>
  <si>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</si>
  <si>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</si>
  <si>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</si>
  <si>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</si>
  <si>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</si>
  <si>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</si>
  <si>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</si>
  <si>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</si>
  <si>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</si>
  <si>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</si>
  <si>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</si>
  <si>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</si>
  <si>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</si>
  <si>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</si>
  <si>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</si>
  <si>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</si>
  <si>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</si>
  <si>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</si>
  <si>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</si>
  <si>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</si>
  <si>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</si>
  <si>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</si>
  <si>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</si>
  <si>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</si>
  <si>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</si>
  <si>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</si>
  <si>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</si>
  <si>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</si>
  <si>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</si>
  <si>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</si>
  <si>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</si>
  <si>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</si>
  <si>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</si>
  <si>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</si>
  <si>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</si>
  <si>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</si>
  <si>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</si>
  <si>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</si>
  <si>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</si>
  <si>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</si>
  <si>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</si>
  <si>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</si>
  <si>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</si>
  <si>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</si>
  <si>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</si>
  <si>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</si>
  <si>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</si>
  <si>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</si>
  <si>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</si>
  <si>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</si>
  <si>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</si>
  <si>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</si>
  <si>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</si>
  <si>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</si>
  <si>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</si>
  <si>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</si>
  <si>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</si>
  <si>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</si>
  <si>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</si>
  <si>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</si>
  <si>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</si>
  <si>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</si>
  <si>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</si>
  <si>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</si>
  <si>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</si>
  <si>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</si>
  <si>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</si>
  <si>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</si>
  <si>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</si>
  <si>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</si>
  <si>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</si>
  <si>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</si>
  <si>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</si>
  <si>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</si>
  <si>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</si>
  <si>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</si>
  <si>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</si>
  <si>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</si>
  <si>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</si>
  <si>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</si>
  <si>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</si>
  <si>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</si>
  <si>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</si>
  <si>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</si>
  <si>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</si>
  <si>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</si>
  <si>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</si>
  <si>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</si>
  <si>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</si>
  <si>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</si>
  <si>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</si>
  <si>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</si>
  <si>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</si>
  <si>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</si>
  <si>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</si>
  <si>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</si>
  <si>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</si>
  <si>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</si>
  <si>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</si>
  <si>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</si>
  <si>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</si>
  <si>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</si>
  <si>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</si>
  <si>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</si>
  <si>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</si>
  <si>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</si>
  <si>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</si>
  <si>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</si>
  <si>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</si>
  <si>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</si>
  <si>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</si>
  <si>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</si>
  <si>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</si>
  <si>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</si>
  <si>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</si>
  <si>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</si>
  <si>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</si>
  <si>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</si>
  <si>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</si>
  <si>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</si>
  <si>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</si>
  <si>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</si>
  <si>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</si>
  <si>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</si>
  <si>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</si>
  <si>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</si>
  <si>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</si>
  <si>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</si>
  <si>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</si>
  <si>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</si>
  <si>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</si>
  <si>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</si>
  <si>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</si>
  <si>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</si>
  <si>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</si>
  <si>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</si>
  <si>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</si>
  <si>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</si>
  <si>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</si>
  <si>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</si>
  <si>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</si>
  <si>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</si>
  <si>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</si>
  <si>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</si>
  <si>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</si>
  <si>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</si>
  <si>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</si>
  <si>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</si>
  <si>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</si>
  <si>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</si>
  <si>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</si>
  <si>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</si>
  <si>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</si>
  <si>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</si>
  <si>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</si>
  <si>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</si>
  <si>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</si>
  <si>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</si>
  <si>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</si>
  <si>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</si>
  <si>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</si>
  <si>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</si>
  <si>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</si>
  <si>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</si>
  <si>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</si>
  <si>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</si>
  <si>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</si>
  <si>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</si>
  <si>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</si>
  <si>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</si>
  <si>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</si>
  <si>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</si>
  <si>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</si>
  <si>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</si>
  <si>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</si>
  <si>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</si>
  <si>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</si>
  <si>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</si>
  <si>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</si>
  <si>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</si>
  <si>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</si>
  <si>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</si>
  <si>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</si>
  <si>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</si>
  <si>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</si>
  <si>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</si>
  <si>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</si>
  <si>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</si>
  <si>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</si>
  <si>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</si>
  <si>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</si>
  <si>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</si>
  <si>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</si>
  <si>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</si>
  <si>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</si>
  <si>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</si>
  <si>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</si>
  <si>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</si>
  <si>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</si>
  <si>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</si>
  <si>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</si>
  <si>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</si>
  <si>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</si>
  <si>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</si>
  <si>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</si>
  <si>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</si>
  <si>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</si>
  <si>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</si>
  <si>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</si>
  <si>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</si>
  <si>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</si>
  <si>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</si>
  <si>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</si>
  <si>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</si>
  <si>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</si>
  <si>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</si>
  <si>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</si>
  <si>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</si>
  <si>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</si>
  <si>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</si>
  <si>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</si>
  <si>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</si>
  <si>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</si>
  <si>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</si>
  <si>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</si>
  <si>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</si>
  <si>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</si>
  <si>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</si>
  <si>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</si>
  <si>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</si>
  <si>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</si>
  <si>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</si>
  <si>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</si>
  <si>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</si>
  <si>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</si>
  <si>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</si>
  <si>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</si>
  <si>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</si>
  <si>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</si>
  <si>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</si>
  <si>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</si>
  <si>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</si>
  <si>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</si>
  <si>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</si>
  <si>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</si>
  <si>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</si>
  <si>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</si>
  <si>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</si>
  <si>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</si>
  <si>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</si>
  <si>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</si>
  <si>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</si>
  <si>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</si>
  <si>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</si>
  <si>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</si>
  <si>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</si>
  <si>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</si>
  <si>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</si>
  <si>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</si>
  <si>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</si>
  <si>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</si>
  <si>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</si>
  <si>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</si>
  <si>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</si>
  <si>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</si>
  <si>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</si>
  <si>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</si>
  <si>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</si>
  <si>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</si>
  <si>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</si>
  <si>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</si>
  <si>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</si>
  <si>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</si>
  <si>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</si>
  <si>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</si>
  <si>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</si>
  <si>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</si>
  <si>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</si>
  <si>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</si>
  <si>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</si>
  <si>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</si>
  <si>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</si>
  <si>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</si>
  <si>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</si>
  <si>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</si>
  <si>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</si>
  <si>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</si>
  <si>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</si>
  <si>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</si>
  <si>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</si>
  <si>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</si>
  <si>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</si>
  <si>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</si>
  <si>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</si>
  <si>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</si>
  <si>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</si>
  <si>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</si>
  <si>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</si>
  <si>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</si>
  <si>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</si>
  <si>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</si>
  <si>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</si>
  <si>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</si>
  <si>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</si>
  <si>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</si>
  <si>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</si>
  <si>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</si>
  <si>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</si>
  <si>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</si>
  <si>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</si>
  <si>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</si>
  <si>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</si>
  <si>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</si>
  <si>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</si>
  <si>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</si>
  <si>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</si>
  <si>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</si>
  <si>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</si>
  <si>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</si>
  <si>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</si>
  <si>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</si>
  <si>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</si>
  <si>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</si>
  <si>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</si>
  <si>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</si>
  <si>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</si>
  <si>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</si>
  <si>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</si>
  <si>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</si>
  <si>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</si>
  <si>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</si>
  <si>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</si>
  <si>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</si>
  <si>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</si>
  <si>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</si>
  <si>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</si>
  <si>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</si>
  <si>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</si>
  <si>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</si>
  <si>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</si>
  <si>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</si>
  <si>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</si>
  <si>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</si>
  <si>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</si>
  <si>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</si>
  <si>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</si>
  <si>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</si>
  <si>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</si>
  <si>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</si>
  <si>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</si>
  <si>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</si>
  <si>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</si>
  <si>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</si>
  <si>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</si>
  <si>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</si>
  <si>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</si>
  <si>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</si>
  <si>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</si>
  <si>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</si>
  <si>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</si>
  <si>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</si>
  <si>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</si>
  <si>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</si>
  <si>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</si>
  <si>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</si>
  <si>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</si>
  <si>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</si>
  <si>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</si>
  <si>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</si>
  <si>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</si>
  <si>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</si>
  <si>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</si>
  <si>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</si>
  <si>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</si>
  <si>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</si>
  <si>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</si>
  <si>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</si>
  <si>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</si>
  <si>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</si>
  <si>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</si>
  <si>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</si>
  <si>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</si>
  <si>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</si>
  <si>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</si>
  <si>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</si>
  <si>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</si>
  <si>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</si>
  <si>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</si>
  <si>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</si>
  <si>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</si>
  <si>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</si>
  <si>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</si>
  <si>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</si>
  <si>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</si>
  <si>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</si>
  <si>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</si>
  <si>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</si>
  <si>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</si>
  <si>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</si>
  <si>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</si>
  <si>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</si>
  <si>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</si>
  <si>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</si>
  <si>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</si>
  <si>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</si>
  <si>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</si>
  <si>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</si>
  <si>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</si>
  <si>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</si>
  <si>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</si>
  <si>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</si>
  <si>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</si>
  <si>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</si>
  <si>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</si>
  <si>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</si>
  <si>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</si>
  <si>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</si>
  <si>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</si>
  <si>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</si>
  <si>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</si>
  <si>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</si>
  <si>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</si>
  <si>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</si>
  <si>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</si>
  <si>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</si>
  <si>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</si>
  <si>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</si>
  <si>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</si>
  <si>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</si>
  <si>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</si>
  <si>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</si>
  <si>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</si>
  <si>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</si>
  <si>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</si>
  <si>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</si>
  <si>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</si>
  <si>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</si>
  <si>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</si>
  <si>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</si>
  <si>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</si>
  <si>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</si>
  <si>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</si>
  <si>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</si>
  <si>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</si>
  <si>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</si>
  <si>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</si>
  <si>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</si>
  <si>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</si>
  <si>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</si>
  <si>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</si>
  <si>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</si>
  <si>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</si>
  <si>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</si>
  <si>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</si>
  <si>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</si>
  <si>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</si>
  <si>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</si>
  <si>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</si>
  <si>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</si>
  <si>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</si>
  <si>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</si>
  <si>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</si>
  <si>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</si>
  <si>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</si>
  <si>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</si>
  <si>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</si>
  <si>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</si>
  <si>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</si>
  <si>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</si>
  <si>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</si>
  <si>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</si>
  <si>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</si>
  <si>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</si>
  <si>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</si>
  <si>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</si>
  <si>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</si>
  <si>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</si>
  <si>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</si>
  <si>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</si>
  <si>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</si>
  <si>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</si>
  <si>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</si>
  <si>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</si>
  <si>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</si>
  <si>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</si>
  <si>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</si>
  <si>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</si>
  <si>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</si>
  <si>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</si>
  <si>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</si>
  <si>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</si>
  <si>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</si>
  <si>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</si>
  <si>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</si>
  <si>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</si>
  <si>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</si>
  <si>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</si>
  <si>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</si>
  <si>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</si>
  <si>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</si>
  <si>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</si>
  <si>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</si>
  <si>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</si>
  <si>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</si>
  <si>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</si>
  <si>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</si>
  <si>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</si>
  <si>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</si>
  <si>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</si>
  <si>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</si>
  <si>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</si>
  <si>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</si>
  <si>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</si>
  <si>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</si>
  <si>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</si>
  <si>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</si>
  <si>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</si>
  <si>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</si>
  <si>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</si>
  <si>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</si>
  <si>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</si>
  <si>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</si>
  <si>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</si>
  <si>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</si>
  <si>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</si>
  <si>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</si>
  <si>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</si>
  <si>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</si>
  <si>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</si>
  <si>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</si>
  <si>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</si>
  <si>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</si>
  <si>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</si>
  <si>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</si>
  <si>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</si>
  <si>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</si>
  <si>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</si>
  <si>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</si>
  <si>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</si>
  <si>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</si>
  <si>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</si>
  <si>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</si>
  <si>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</si>
  <si>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</si>
  <si>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</si>
  <si>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</si>
  <si>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</si>
  <si>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</si>
  <si>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</si>
  <si>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</si>
  <si>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</si>
  <si>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</si>
  <si>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</si>
  <si>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</si>
  <si>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</si>
  <si>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</si>
  <si>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</si>
  <si>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</si>
  <si>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</si>
  <si>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</si>
  <si>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</si>
  <si>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</si>
  <si>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</si>
  <si>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</si>
  <si>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</si>
  <si>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</si>
  <si>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</si>
  <si>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</si>
  <si>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</si>
  <si>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</si>
  <si>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</si>
  <si>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</si>
  <si>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</si>
  <si>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</si>
  <si>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</si>
  <si>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</si>
  <si>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</si>
  <si>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</si>
  <si>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</si>
  <si>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</si>
  <si>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</si>
  <si>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</si>
  <si>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</si>
  <si>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</si>
  <si>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</si>
  <si>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</si>
  <si>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</si>
  <si>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</si>
  <si>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</si>
  <si>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</si>
  <si>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</si>
  <si>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</si>
  <si>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</si>
  <si>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</si>
  <si>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</si>
  <si>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</si>
  <si>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</si>
  <si>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</si>
  <si>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</si>
  <si>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</si>
  <si>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</si>
  <si>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</si>
  <si>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</si>
  <si>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</si>
  <si>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</si>
  <si>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</si>
  <si>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</si>
  <si>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</si>
  <si>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</si>
  <si>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</si>
  <si>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</si>
  <si>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</si>
  <si>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</si>
  <si>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</si>
  <si>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</si>
  <si>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</si>
  <si>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</si>
  <si>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</si>
  <si>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</si>
  <si>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</si>
  <si>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</si>
  <si>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</si>
  <si>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</si>
  <si>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</si>
  <si>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</si>
  <si>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</si>
  <si>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</si>
  <si>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</si>
  <si>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</si>
  <si>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</si>
  <si>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</si>
  <si>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</si>
  <si>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</si>
  <si>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</si>
  <si>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</si>
  <si>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</si>
  <si>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</si>
  <si>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</si>
  <si>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</si>
  <si>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</si>
  <si>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</si>
  <si>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</si>
  <si>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</si>
  <si>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</si>
  <si>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</si>
  <si>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</si>
  <si>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</si>
  <si>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</si>
  <si>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</si>
  <si>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</si>
  <si>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</si>
  <si>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</si>
  <si>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</si>
  <si>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</si>
  <si>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</si>
  <si>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</si>
  <si>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</si>
  <si>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</si>
  <si>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</si>
  <si>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</si>
  <si>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</si>
  <si>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</si>
  <si>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</si>
  <si>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</si>
  <si>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</si>
  <si>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</si>
  <si>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</si>
  <si>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</si>
  <si>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</si>
  <si>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</si>
  <si>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</si>
  <si>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</si>
  <si>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</si>
  <si>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</si>
  <si>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</si>
  <si>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</si>
  <si>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</si>
  <si>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</si>
  <si>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</si>
  <si>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</si>
  <si>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</si>
  <si>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</si>
  <si>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</si>
  <si>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</si>
  <si>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</si>
  <si>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</si>
  <si>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</si>
  <si>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</si>
  <si>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</si>
  <si>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</si>
  <si>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</si>
  <si>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</si>
  <si>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</si>
  <si>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</si>
  <si>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</si>
  <si>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</si>
  <si>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</si>
  <si>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</si>
  <si>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</si>
  <si>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</si>
  <si>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</si>
  <si>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</si>
  <si>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</si>
  <si>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</si>
  <si>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</si>
  <si>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</si>
  <si>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</si>
  <si>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</si>
  <si>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</si>
  <si>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</si>
  <si>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</si>
  <si>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</si>
  <si>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</si>
  <si>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</si>
  <si>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</si>
  <si>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</si>
  <si>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</si>
  <si>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</si>
  <si>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</si>
  <si>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</si>
  <si>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</si>
  <si>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</si>
  <si>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</si>
  <si>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</si>
  <si>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</si>
  <si>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</si>
  <si>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</si>
  <si>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</si>
  <si>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</si>
  <si>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</si>
  <si>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</si>
  <si>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</si>
  <si>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</si>
  <si>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</si>
  <si>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</si>
  <si>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</si>
  <si>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</si>
  <si>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</si>
  <si>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</si>
  <si>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</si>
  <si>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</si>
  <si>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</si>
  <si>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</si>
  <si>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</si>
  <si>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</si>
  <si>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</si>
  <si>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</si>
  <si>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</si>
  <si>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</si>
  <si>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</si>
  <si>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</si>
  <si>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</si>
  <si>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</si>
  <si>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</si>
  <si>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</si>
  <si>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</si>
  <si>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</si>
  <si>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</si>
  <si>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</si>
  <si>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</si>
  <si>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</si>
  <si>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</si>
  <si>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</si>
  <si>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</si>
  <si>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</si>
  <si>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</si>
  <si>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</si>
  <si>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</si>
  <si>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</si>
  <si>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</si>
  <si>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</si>
  <si>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</si>
  <si>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</si>
  <si>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</si>
  <si>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</si>
  <si>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</si>
  <si>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</si>
  <si>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</si>
  <si>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</si>
  <si>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</si>
  <si>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</si>
  <si>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</si>
  <si>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</si>
  <si>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</si>
  <si>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</si>
  <si>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</si>
  <si>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</si>
  <si>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</si>
  <si>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</si>
  <si>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</si>
  <si>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</si>
  <si>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</si>
  <si>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</si>
  <si>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</si>
  <si>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</si>
  <si>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</si>
  <si>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</si>
  <si>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</si>
  <si>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</si>
  <si>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</si>
  <si>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</si>
  <si>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</si>
  <si>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</si>
  <si>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</si>
  <si>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</si>
  <si>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</si>
  <si>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</si>
  <si>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</si>
  <si>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</si>
  <si>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</si>
  <si>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</si>
  <si>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</si>
  <si>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</si>
  <si>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</si>
  <si>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</si>
  <si>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</si>
  <si>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</si>
  <si>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</si>
  <si>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</si>
  <si>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</si>
  <si>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</si>
  <si>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</si>
  <si>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</si>
  <si>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</si>
  <si>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</si>
  <si>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</si>
  <si>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</si>
  <si>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</si>
  <si>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</si>
  <si>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</si>
  <si>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</si>
  <si>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</si>
  <si>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</si>
  <si>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</si>
  <si>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</si>
  <si>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</si>
  <si>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</si>
  <si>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</si>
  <si>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</si>
  <si>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</si>
  <si>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</si>
  <si>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</si>
  <si>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</si>
  <si>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</si>
  <si>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</si>
  <si>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</si>
  <si>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</si>
  <si>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</si>
  <si>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</si>
  <si>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</si>
  <si>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</si>
  <si>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</si>
  <si>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</si>
  <si>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</si>
  <si>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</si>
  <si>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</si>
  <si>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</si>
  <si>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</si>
  <si>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</si>
  <si>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</si>
  <si>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</si>
  <si>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</si>
  <si>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</si>
  <si>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</si>
  <si>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</si>
  <si>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</si>
  <si>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</si>
  <si>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</si>
  <si>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</si>
  <si>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</si>
  <si>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</si>
  <si>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</si>
  <si>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</si>
  <si>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</si>
  <si>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</si>
  <si>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</si>
  <si>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</si>
  <si>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</si>
  <si>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</si>
  <si>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</si>
  <si>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</si>
  <si>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</si>
  <si>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</si>
  <si>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</si>
  <si>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</si>
  <si>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</si>
  <si>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</si>
  <si>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</si>
  <si>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</si>
  <si>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</si>
  <si>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</si>
  <si>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</si>
  <si>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</si>
  <si>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</si>
  <si>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</si>
  <si>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</si>
  <si>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</si>
  <si>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</si>
  <si>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</si>
  <si>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</si>
  <si>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</si>
  <si>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</si>
  <si>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</si>
  <si>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</si>
  <si>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</si>
  <si>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</si>
  <si>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</si>
  <si>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</si>
  <si>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</si>
  <si>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</si>
  <si>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</si>
  <si>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</si>
  <si>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</si>
  <si>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</si>
  <si>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</si>
  <si>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</si>
  <si>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</si>
  <si>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</si>
  <si>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</si>
  <si>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</si>
  <si>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</si>
  <si>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</si>
  <si>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</si>
  <si>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</si>
  <si>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</si>
  <si>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</si>
  <si>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</si>
  <si>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</si>
  <si>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</si>
  <si>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</si>
  <si>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</si>
  <si>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</si>
  <si>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</si>
  <si>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</si>
  <si>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</si>
  <si>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</si>
  <si>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</si>
  <si>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</si>
  <si>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</si>
  <si>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</si>
  <si>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</si>
  <si>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</si>
  <si>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</si>
  <si>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</si>
  <si>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</si>
  <si>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</si>
  <si>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</si>
  <si>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</si>
  <si>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</si>
  <si>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</si>
  <si>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</si>
  <si>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</si>
  <si>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</si>
  <si>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</si>
  <si>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</si>
  <si>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</si>
  <si>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</si>
  <si>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</si>
  <si>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</si>
  <si>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</si>
  <si>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</si>
  <si>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</si>
  <si>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</si>
  <si>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</si>
  <si>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</si>
  <si>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</si>
  <si>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</si>
  <si>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</si>
  <si>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</si>
  <si>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</si>
  <si>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</si>
  <si>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</si>
  <si>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</si>
  <si>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</si>
  <si>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</si>
  <si>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</si>
  <si>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</si>
  <si>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</si>
  <si>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</si>
  <si>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</si>
  <si>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</si>
  <si>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</si>
  <si>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</si>
  <si>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</si>
  <si>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</si>
  <si>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</si>
  <si>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</si>
  <si>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</si>
  <si>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</si>
  <si>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</si>
  <si>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</si>
  <si>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</si>
  <si>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</si>
  <si>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</si>
  <si>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</si>
  <si>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</si>
  <si>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</si>
  <si>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</si>
  <si>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</si>
  <si>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</si>
  <si>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</si>
  <si>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</si>
  <si>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</si>
  <si>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</si>
  <si>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</si>
  <si>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</si>
  <si>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</si>
  <si>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</si>
  <si>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</si>
  <si>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</si>
  <si>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</si>
  <si>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</si>
  <si>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</si>
  <si>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</si>
  <si>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</si>
  <si>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</si>
  <si>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</si>
  <si>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</si>
  <si>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</si>
  <si>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</si>
  <si>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</si>
  <si>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</si>
  <si>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</si>
  <si>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</si>
  <si>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</si>
  <si>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</si>
  <si>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</si>
  <si>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</si>
  <si>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</si>
  <si>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</si>
  <si>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</si>
  <si>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</si>
  <si>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</si>
  <si>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</si>
  <si>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</si>
  <si>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</si>
  <si>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</si>
  <si>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</si>
  <si>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</si>
  <si>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</si>
  <si>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</si>
  <si>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</si>
  <si>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</si>
  <si>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</si>
  <si>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</si>
  <si>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</si>
  <si>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</si>
  <si>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</si>
  <si>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</si>
  <si>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</si>
  <si>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</si>
  <si>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</si>
  <si>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</si>
  <si>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</si>
  <si>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</si>
  <si>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</si>
  <si>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</si>
  <si>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</si>
  <si>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</si>
  <si>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</si>
  <si>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</si>
  <si>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</si>
  <si>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</si>
  <si>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</si>
  <si>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</si>
  <si>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</si>
  <si>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</si>
  <si>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</si>
  <si>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</si>
  <si>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</si>
  <si>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</si>
  <si>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</si>
  <si>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</si>
  <si>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</si>
  <si>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</si>
  <si>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</si>
  <si>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</si>
  <si>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</si>
  <si>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</si>
  <si>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</si>
  <si>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</si>
  <si>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</si>
  <si>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</si>
  <si>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</si>
  <si>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</si>
  <si>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</si>
  <si>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</si>
  <si>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</si>
  <si>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</si>
  <si>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</si>
  <si>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</si>
  <si>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</si>
  <si>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</si>
  <si>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</si>
  <si>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</si>
  <si>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</si>
  <si>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</si>
  <si>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</si>
  <si>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</si>
  <si>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</si>
  <si>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</si>
  <si>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</si>
  <si>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</si>
  <si>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</si>
  <si>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</si>
  <si>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</si>
  <si>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</si>
  <si>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</si>
  <si>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</si>
  <si>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</si>
  <si>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</si>
  <si>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</si>
  <si>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</si>
  <si>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</si>
  <si>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</si>
  <si>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</si>
  <si>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</si>
  <si>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</si>
  <si>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</si>
  <si>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</si>
  <si>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</si>
  <si>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</si>
  <si>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</si>
  <si>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</si>
  <si>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</si>
  <si>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</si>
  <si>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</si>
  <si>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</si>
  <si>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</si>
  <si>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</si>
  <si>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</si>
  <si>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</si>
  <si>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</si>
  <si>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</si>
  <si>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</si>
  <si>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</si>
  <si>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</si>
  <si>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</si>
  <si>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</si>
  <si>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</si>
  <si>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</si>
  <si>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</si>
  <si>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</si>
  <si>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</si>
  <si>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</si>
  <si>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</si>
  <si>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</si>
  <si>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</si>
  <si>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</si>
  <si>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</si>
  <si>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</si>
  <si>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</si>
  <si>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</si>
  <si>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</si>
  <si>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</si>
  <si>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</si>
  <si>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</si>
  <si>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</si>
  <si>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</si>
  <si>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</si>
  <si>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</si>
  <si>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</si>
  <si>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</si>
  <si>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</si>
  <si>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</si>
  <si>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</si>
  <si>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</si>
  <si>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</si>
  <si>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</si>
  <si>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</si>
  <si>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</si>
  <si>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</si>
  <si>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</si>
  <si>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</si>
  <si>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</si>
  <si>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</si>
  <si>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</si>
  <si>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</si>
  <si>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</si>
  <si>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</si>
  <si>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</si>
  <si>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</si>
  <si>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</si>
  <si>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</si>
  <si>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</si>
  <si>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</si>
  <si>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</si>
  <si>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</si>
  <si>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</si>
  <si>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</si>
  <si>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</si>
  <si>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</si>
  <si>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</si>
  <si>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</si>
  <si>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</si>
  <si>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</si>
  <si>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</si>
  <si>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</si>
  <si>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</si>
  <si>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</si>
  <si>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</si>
  <si>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</si>
  <si>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</si>
  <si>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</si>
  <si>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</si>
  <si>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</si>
  <si>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</si>
  <si>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</si>
  <si>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</si>
  <si>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</si>
  <si>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</si>
  <si>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</si>
  <si>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</si>
  <si>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</si>
  <si>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</si>
  <si>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</si>
  <si>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</si>
  <si>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</si>
  <si>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</si>
  <si>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</si>
  <si>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</si>
  <si>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</si>
  <si>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</si>
  <si>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</si>
  <si>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</si>
  <si>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</si>
  <si>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</si>
  <si>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</si>
  <si>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</si>
  <si>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</si>
  <si>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</si>
  <si>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</si>
  <si>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</si>
  <si>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</si>
  <si>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</si>
  <si>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</si>
  <si>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</si>
  <si>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</si>
  <si>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</si>
  <si>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</si>
  <si>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</si>
  <si>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</si>
  <si>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</si>
  <si>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</si>
  <si>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</si>
  <si>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</si>
  <si>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</si>
  <si>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</si>
  <si>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</si>
  <si>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</si>
  <si>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</si>
  <si>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</si>
  <si>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</si>
  <si>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</si>
  <si>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</si>
  <si>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</si>
  <si>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</si>
  <si>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</si>
  <si>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</si>
  <si>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</si>
  <si>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</si>
  <si>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</si>
  <si>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</si>
  <si>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</si>
  <si>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</si>
  <si>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</si>
  <si>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</si>
  <si>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</si>
  <si>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</si>
  <si>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</si>
  <si>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</si>
  <si>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</si>
  <si>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</si>
  <si>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</si>
  <si>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</si>
  <si>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</si>
  <si>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</si>
  <si>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</si>
  <si>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</si>
  <si>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</si>
  <si>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</si>
  <si>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</si>
  <si>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</si>
  <si>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</si>
  <si>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</si>
  <si>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</si>
  <si>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</si>
  <si>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</si>
  <si>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</si>
  <si>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</si>
  <si>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</si>
  <si>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</si>
  <si>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</si>
  <si>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</si>
  <si>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</si>
  <si>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</si>
  <si>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</si>
  <si>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</si>
  <si>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</si>
  <si>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</si>
  <si>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</si>
  <si>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</si>
  <si>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</si>
  <si>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</si>
  <si>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</si>
  <si>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</si>
  <si>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</si>
  <si>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</si>
  <si>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</si>
  <si>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</si>
  <si>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</si>
  <si>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</si>
  <si>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</si>
  <si>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</si>
  <si>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</si>
  <si>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</si>
  <si>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</si>
  <si>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</si>
  <si>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</si>
  <si>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</si>
  <si>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</si>
  <si>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</si>
  <si>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</si>
  <si>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</si>
  <si>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</si>
  <si>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</si>
  <si>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</si>
  <si>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</si>
  <si>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</si>
  <si>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</si>
  <si>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</si>
  <si>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</si>
  <si>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</si>
  <si>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</si>
  <si>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</si>
  <si>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</si>
  <si>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</si>
  <si>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</si>
  <si>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</si>
  <si>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</si>
  <si>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</si>
  <si>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</si>
  <si>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</si>
  <si>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</si>
  <si>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</si>
  <si>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</si>
  <si>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</si>
  <si>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</si>
  <si>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</si>
  <si>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</si>
  <si>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</si>
  <si>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</si>
  <si>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</si>
  <si>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</si>
  <si>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</si>
  <si>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</si>
  <si>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</si>
  <si>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</si>
  <si>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</si>
  <si>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</si>
  <si>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</si>
  <si>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</si>
  <si>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</si>
  <si>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</si>
  <si>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</si>
  <si>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</si>
  <si>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</si>
  <si>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</si>
  <si>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</si>
  <si>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</si>
  <si>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</si>
  <si>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</si>
  <si>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</si>
  <si>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</si>
  <si>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</si>
  <si>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</si>
  <si>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</si>
  <si>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</si>
  <si>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</si>
  <si>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</si>
  <si>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</si>
  <si>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</si>
  <si>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</si>
  <si>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</si>
  <si>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</si>
  <si>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</si>
  <si>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</si>
  <si>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</si>
  <si>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</si>
  <si>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</si>
  <si>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</si>
  <si>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</si>
  <si>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</si>
  <si>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</si>
  <si>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</si>
  <si>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</si>
  <si>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</si>
  <si>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</si>
  <si>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</si>
  <si>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</si>
  <si>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</si>
  <si>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</si>
  <si>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</si>
  <si>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</si>
  <si>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</si>
  <si>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</si>
  <si>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</si>
  <si>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</si>
  <si>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</si>
  <si>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</si>
  <si>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</si>
  <si>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</si>
  <si>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</si>
  <si>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</si>
  <si>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</si>
  <si>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</si>
  <si>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</si>
  <si>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</si>
  <si>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</si>
  <si>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</si>
  <si>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</si>
  <si>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</si>
  <si>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</si>
  <si>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</si>
  <si>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</si>
  <si>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</si>
  <si>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</si>
  <si>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</si>
  <si>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</si>
  <si>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</si>
  <si>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</si>
  <si>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</si>
  <si>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</si>
  <si>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</si>
  <si>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</si>
  <si>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</si>
  <si>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</si>
  <si>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</si>
  <si>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</si>
  <si>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</si>
  <si>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</si>
  <si>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</si>
  <si>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</si>
  <si>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</si>
  <si>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</si>
  <si>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</si>
  <si>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</si>
  <si>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</si>
  <si>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</si>
  <si>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</si>
  <si>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</si>
  <si>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</si>
  <si>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</si>
  <si>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</si>
  <si>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</si>
  <si>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</si>
  <si>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</si>
  <si>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</si>
  <si>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</si>
  <si>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</si>
  <si>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</si>
  <si>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</si>
  <si>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</si>
  <si>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</si>
  <si>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</si>
  <si>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</si>
  <si>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</si>
  <si>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</si>
  <si>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</si>
  <si>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</si>
  <si>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</si>
  <si>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</si>
  <si>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</si>
  <si>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</si>
  <si>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</si>
  <si>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</si>
  <si>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</si>
  <si>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</si>
  <si>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</si>
  <si>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</si>
  <si>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</si>
  <si>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</si>
  <si>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</si>
  <si>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</si>
  <si>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</si>
  <si>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</si>
  <si>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</si>
  <si>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</si>
  <si>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</si>
  <si>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</si>
  <si>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</si>
  <si>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</si>
  <si>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</si>
  <si>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</si>
  <si>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</si>
  <si>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</si>
  <si>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</si>
  <si>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</si>
  <si>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</si>
  <si>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</si>
  <si>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</si>
  <si>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</si>
  <si>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</si>
  <si>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</si>
  <si>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</si>
  <si>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</si>
  <si>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</si>
  <si>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</si>
  <si>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</si>
  <si>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</si>
  <si>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</si>
  <si>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</si>
  <si>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</si>
  <si>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</si>
  <si>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</si>
  <si>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</si>
  <si>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</si>
  <si>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</si>
  <si>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</si>
  <si>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</si>
  <si>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</si>
  <si>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</si>
  <si>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</si>
  <si>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</si>
  <si>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</si>
  <si>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</si>
  <si>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</si>
  <si>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</si>
  <si>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</si>
  <si>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</si>
  <si>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</si>
  <si>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</si>
  <si>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</si>
  <si>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</si>
  <si>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</si>
  <si>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</si>
  <si>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</si>
  <si>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</si>
  <si>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</si>
  <si>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</si>
  <si>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</si>
  <si>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</si>
  <si>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</si>
  <si>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</si>
  <si>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</si>
  <si>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</si>
  <si>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</si>
  <si>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</si>
  <si>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</si>
  <si>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</si>
  <si>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</si>
  <si>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</si>
  <si>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</si>
  <si>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</si>
  <si>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</si>
  <si>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</si>
  <si>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</si>
  <si>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</si>
  <si>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</si>
  <si>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</si>
  <si>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</si>
  <si>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</si>
  <si>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</si>
  <si>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</si>
  <si>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</si>
  <si>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</si>
  <si>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</si>
  <si>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</si>
  <si>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</si>
  <si>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</si>
  <si>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</si>
  <si>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</si>
  <si>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</si>
  <si>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</si>
  <si>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</si>
  <si>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</si>
  <si>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</si>
  <si>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</si>
  <si>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</si>
  <si>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</si>
  <si>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</si>
  <si>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</si>
  <si>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</si>
  <si>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</si>
  <si>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</si>
  <si>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</si>
  <si>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</si>
  <si>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</si>
  <si>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</si>
  <si>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</si>
  <si>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</si>
  <si>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</si>
  <si>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</si>
  <si>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</si>
  <si>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</si>
  <si>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</si>
  <si>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</si>
  <si>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</si>
  <si>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</si>
  <si>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</si>
  <si>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</si>
  <si>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</si>
  <si>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</si>
  <si>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</si>
  <si>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</si>
  <si>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</si>
  <si>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</si>
  <si>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</si>
  <si>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</si>
  <si>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</si>
  <si>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</si>
  <si>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</si>
  <si>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</si>
  <si>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</si>
  <si>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</si>
  <si>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</si>
  <si>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</si>
  <si>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</si>
  <si>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</si>
  <si>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</si>
  <si>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</si>
  <si>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</si>
  <si>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</si>
  <si>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</si>
  <si>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</si>
  <si>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</si>
  <si>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</si>
  <si>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</si>
  <si>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</si>
  <si>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</si>
  <si>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</si>
  <si>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</si>
  <si>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</si>
  <si>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</si>
  <si>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</si>
  <si>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</si>
  <si>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</si>
  <si>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</si>
  <si>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</si>
  <si>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</si>
  <si>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</si>
  <si>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</si>
  <si>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</si>
  <si>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</si>
  <si>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</si>
  <si>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</si>
  <si>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</si>
  <si>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</si>
  <si>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</si>
  <si>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</si>
  <si>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</si>
  <si>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</si>
  <si>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</si>
  <si>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</si>
  <si>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</si>
  <si>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</si>
  <si>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</si>
  <si>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</si>
  <si>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</si>
  <si>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</si>
  <si>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</si>
  <si>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</si>
  <si>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</si>
  <si>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</si>
  <si>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</si>
  <si>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</si>
  <si>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</si>
  <si>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</si>
  <si>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</si>
  <si>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</si>
  <si>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</si>
  <si>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</si>
  <si>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</si>
  <si>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</si>
  <si>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</si>
  <si>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</si>
  <si>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</si>
  <si>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</si>
  <si>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</si>
  <si>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</si>
  <si>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</si>
  <si>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</si>
  <si>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</si>
  <si>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</si>
  <si>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</si>
  <si>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</si>
  <si>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</si>
  <si>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</si>
  <si>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</si>
  <si>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</si>
  <si>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</si>
  <si>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</si>
  <si>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</si>
  <si>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</si>
  <si>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</si>
  <si>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</si>
  <si>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</si>
  <si>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</si>
  <si>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</si>
  <si>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</si>
  <si>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</si>
  <si>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</si>
  <si>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</si>
  <si>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</si>
  <si>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</si>
  <si>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</si>
  <si>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</si>
  <si>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</si>
  <si>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</si>
  <si>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</si>
  <si>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</si>
  <si>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</si>
  <si>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</si>
  <si>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</si>
  <si>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</si>
  <si>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</si>
  <si>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</si>
  <si>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</si>
  <si>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</si>
  <si>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</si>
  <si>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</si>
  <si>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</si>
  <si>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</si>
  <si>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</si>
  <si>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</si>
  <si>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</si>
  <si>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</si>
  <si>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</si>
  <si>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</si>
  <si>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</si>
  <si>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</si>
  <si>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</si>
  <si>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</si>
  <si>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</si>
  <si>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</si>
  <si>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</si>
  <si>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</si>
  <si>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</si>
  <si>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</si>
  <si>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</si>
  <si>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</si>
  <si>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</si>
  <si>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</si>
  <si>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</si>
  <si>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</si>
  <si>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</si>
  <si>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</si>
  <si>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</si>
  <si>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</si>
  <si>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</si>
  <si>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</si>
  <si>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</si>
  <si>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</si>
  <si>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</si>
  <si>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</si>
  <si>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</si>
  <si>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</si>
  <si>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</si>
  <si>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</si>
  <si>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</si>
  <si>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</si>
  <si>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</si>
  <si>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</si>
  <si>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</si>
  <si>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</si>
  <si>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</si>
  <si>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</si>
  <si>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</si>
  <si>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</si>
  <si>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</si>
  <si>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</si>
  <si>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</si>
  <si>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</si>
  <si>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</si>
  <si>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</si>
  <si>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</si>
  <si>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</si>
  <si>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</si>
  <si>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</si>
  <si>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</si>
  <si>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</si>
  <si>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</si>
  <si>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</si>
  <si>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</si>
  <si>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</si>
  <si>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</si>
  <si>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</si>
  <si>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</si>
  <si>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</si>
  <si>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</si>
  <si>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</si>
  <si>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</si>
  <si>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</si>
  <si>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</si>
  <si>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</si>
  <si>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</si>
  <si>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</si>
  <si>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</si>
  <si>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</si>
  <si>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</si>
  <si>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</si>
  <si>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</si>
  <si>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</si>
  <si>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</si>
  <si>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</si>
  <si>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</si>
  <si>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</si>
  <si>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</si>
  <si>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</si>
  <si>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</si>
  <si>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</si>
  <si>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</si>
  <si>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</si>
  <si>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</si>
  <si>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</si>
  <si>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</si>
  <si>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</si>
  <si>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</si>
  <si>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</si>
  <si>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</si>
  <si>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</si>
  <si>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</si>
  <si>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</si>
  <si>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</si>
  <si>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</si>
  <si>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</si>
  <si>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</si>
  <si>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</si>
  <si>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</si>
  <si>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</si>
  <si>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</si>
  <si>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</si>
  <si>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</si>
  <si>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</si>
  <si>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</si>
  <si>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</si>
  <si>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</si>
  <si>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</si>
  <si>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</si>
  <si>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</si>
  <si>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</si>
  <si>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</si>
  <si>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</si>
  <si>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</si>
  <si>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</si>
  <si>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</si>
  <si>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</si>
  <si>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</si>
  <si>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</si>
  <si>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</si>
  <si>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</si>
  <si>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</si>
  <si>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</si>
  <si>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</si>
  <si>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</si>
  <si>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</si>
  <si>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</si>
  <si>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</si>
  <si>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</si>
  <si>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</si>
  <si>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</si>
  <si>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</si>
  <si>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</si>
  <si>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</si>
  <si>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</si>
  <si>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</si>
  <si>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</si>
  <si>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</si>
  <si>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</si>
  <si>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</si>
  <si>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</si>
  <si>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</si>
  <si>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</si>
  <si>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</si>
  <si>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</si>
  <si>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</si>
  <si>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</si>
  <si>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</si>
  <si>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</si>
  <si>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</si>
  <si>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</si>
  <si>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</si>
  <si>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</si>
  <si>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</si>
  <si>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</si>
  <si>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</si>
  <si>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</si>
  <si>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</si>
  <si>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</si>
  <si>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</si>
  <si>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</si>
  <si>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</si>
  <si>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</si>
  <si>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</si>
  <si>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</si>
  <si>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</si>
  <si>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</si>
  <si>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</si>
  <si>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</si>
  <si>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</si>
  <si>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</si>
  <si>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</si>
  <si>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</si>
  <si>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</si>
  <si>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</si>
  <si>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</si>
  <si>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</si>
  <si>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</si>
  <si>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</si>
  <si>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</si>
  <si>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</si>
  <si>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</si>
  <si>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</si>
  <si>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</si>
  <si>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</si>
  <si>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</si>
  <si>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</si>
  <si>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</si>
  <si>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</si>
  <si>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</si>
  <si>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</si>
  <si>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</si>
  <si>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</si>
  <si>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</si>
  <si>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</si>
  <si>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</si>
  <si>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</si>
  <si>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</si>
  <si>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</si>
  <si>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</si>
  <si>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</si>
  <si>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</si>
  <si>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</si>
  <si>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</si>
  <si>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</si>
  <si>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</si>
  <si>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</si>
  <si>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</si>
  <si>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</si>
  <si>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</si>
  <si>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</si>
  <si>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</si>
  <si>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</si>
  <si>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</si>
  <si>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</si>
  <si>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</si>
  <si>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</si>
  <si>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</si>
  <si>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</si>
  <si>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</si>
  <si>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</si>
  <si>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</si>
  <si>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</si>
  <si>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</si>
  <si>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</si>
  <si>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</si>
  <si>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</si>
  <si>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</si>
  <si>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</si>
  <si>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</si>
  <si>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</si>
  <si>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</si>
  <si>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</si>
  <si>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</si>
  <si>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</si>
  <si>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</si>
  <si>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</si>
  <si>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</si>
  <si>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</si>
  <si>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</si>
  <si>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</si>
  <si>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</si>
  <si>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</si>
  <si>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</si>
  <si>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</si>
  <si>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</si>
  <si>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</si>
  <si>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</si>
  <si>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</si>
  <si>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</si>
  <si>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</si>
  <si>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</si>
  <si>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</si>
  <si>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</si>
  <si>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</si>
  <si>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</si>
  <si>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</si>
  <si>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</si>
  <si>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</si>
  <si>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</si>
  <si>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</si>
  <si>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</si>
  <si>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</si>
  <si>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</si>
  <si>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</si>
  <si>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</si>
  <si>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</si>
  <si>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</si>
  <si>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</si>
  <si>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</si>
  <si>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</si>
  <si>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</si>
  <si>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</si>
  <si>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</si>
  <si>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</si>
  <si>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</si>
  <si>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</si>
  <si>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</si>
  <si>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</si>
  <si>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</si>
  <si>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</si>
  <si>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</si>
  <si>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</si>
  <si>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</si>
  <si>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</si>
  <si>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</si>
  <si>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</si>
  <si>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</si>
  <si>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</si>
  <si>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</si>
  <si>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</si>
  <si>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</si>
  <si>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</si>
  <si>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</si>
  <si>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</si>
  <si>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</si>
  <si>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</si>
  <si>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</si>
  <si>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</si>
  <si>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</si>
  <si>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</si>
  <si>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</si>
  <si>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</si>
  <si>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</si>
  <si>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</si>
  <si>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</si>
  <si>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</si>
  <si>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</si>
  <si>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</si>
  <si>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</si>
  <si>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</si>
  <si>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</si>
  <si>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</si>
  <si>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</si>
  <si>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</si>
  <si>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</si>
  <si>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</si>
  <si>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</si>
  <si>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</si>
  <si>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</si>
  <si>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</si>
  <si>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</si>
  <si>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</si>
  <si>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</si>
  <si>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</si>
  <si>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</si>
  <si>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</si>
  <si>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</si>
  <si>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</si>
  <si>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</si>
  <si>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</si>
  <si>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</si>
  <si>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</si>
  <si>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</si>
  <si>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</si>
  <si>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</si>
  <si>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</si>
  <si>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</si>
  <si>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</si>
  <si>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</si>
  <si>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</si>
  <si>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</si>
  <si>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</si>
  <si>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</si>
  <si>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</si>
  <si>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</si>
  <si>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</si>
  <si>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</si>
  <si>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</si>
  <si>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</si>
  <si>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</si>
  <si>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</si>
  <si>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</si>
  <si>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</si>
  <si>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</si>
  <si>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</si>
  <si>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</si>
  <si>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</si>
  <si>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</si>
  <si>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</si>
  <si>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</si>
  <si>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</si>
  <si>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</si>
  <si>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</si>
  <si>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</si>
  <si>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</si>
  <si>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</si>
  <si>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</si>
  <si>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</si>
  <si>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</si>
  <si>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</si>
  <si>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</si>
  <si>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</si>
  <si>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</si>
  <si>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</si>
  <si>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</si>
  <si>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</si>
  <si>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</si>
  <si>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</si>
  <si>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</si>
  <si>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</si>
  <si>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</si>
  <si>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</si>
  <si>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</si>
  <si>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</si>
  <si>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</si>
  <si>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</si>
  <si>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</si>
  <si>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</si>
  <si>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</si>
  <si>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</si>
  <si>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</si>
  <si>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</si>
  <si>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</si>
  <si>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</si>
  <si>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</si>
  <si>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</si>
  <si>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</si>
  <si>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</si>
  <si>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</si>
  <si>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</si>
  <si>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</si>
  <si>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</si>
  <si>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</si>
  <si>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</si>
  <si>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</si>
  <si>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</si>
  <si>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</si>
  <si>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</si>
  <si>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</si>
  <si>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</si>
  <si>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</si>
  <si>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</si>
  <si>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</si>
  <si>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</si>
  <si>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</si>
  <si>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</si>
  <si>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</si>
  <si>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</si>
  <si>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</si>
  <si>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</si>
  <si>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</si>
  <si>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</si>
  <si>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</si>
  <si>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</si>
  <si>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</si>
  <si>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</si>
  <si>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</si>
  <si>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</si>
  <si>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</si>
  <si>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</si>
  <si>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</si>
  <si>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</si>
  <si>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</si>
  <si>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</si>
  <si>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</si>
  <si>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</si>
  <si>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</si>
  <si>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</si>
  <si>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</si>
  <si>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</si>
  <si>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</si>
  <si>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</si>
  <si>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</si>
  <si>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</si>
  <si>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</si>
  <si>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</si>
  <si>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</si>
  <si>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</si>
  <si>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</si>
  <si>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</si>
  <si>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</si>
  <si>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</si>
  <si>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</si>
  <si>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</si>
  <si>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</si>
  <si>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</si>
  <si>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</si>
  <si>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</si>
  <si>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</si>
  <si>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</si>
  <si>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</si>
  <si>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</si>
  <si>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</si>
  <si>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</si>
  <si>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</si>
  <si>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</si>
  <si>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</si>
  <si>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</si>
  <si>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</si>
  <si>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</si>
  <si>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</si>
  <si>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</si>
  <si>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</si>
  <si>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</si>
  <si>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</si>
  <si>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</si>
  <si>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</si>
  <si>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</si>
  <si>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</si>
  <si>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</si>
  <si>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</si>
  <si>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</si>
  <si>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</si>
  <si>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</si>
  <si>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</si>
  <si>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</si>
  <si>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</si>
  <si>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</si>
  <si>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</si>
  <si>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</si>
  <si>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</si>
  <si>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</si>
  <si>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</si>
  <si>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</si>
  <si>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</si>
  <si>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</si>
  <si>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</si>
  <si>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</si>
  <si>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</si>
  <si>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</si>
  <si>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</si>
  <si>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</si>
  <si>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</si>
  <si>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</si>
  <si>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</si>
  <si>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</si>
  <si>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</si>
  <si>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</si>
  <si>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</si>
  <si>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</si>
  <si>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</si>
  <si>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</si>
  <si>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</si>
  <si>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</si>
  <si>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</si>
  <si>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</si>
  <si>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</si>
  <si>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</si>
  <si>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</si>
  <si>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</si>
  <si>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</si>
  <si>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</si>
  <si>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</si>
  <si>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</si>
  <si>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</si>
  <si>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</si>
  <si>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</si>
  <si>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</si>
  <si>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</si>
  <si>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</si>
  <si>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</si>
  <si>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</si>
  <si>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</si>
  <si>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</si>
  <si>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</si>
  <si>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</si>
  <si>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</si>
  <si>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</si>
  <si>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</si>
  <si>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</si>
  <si>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</si>
  <si>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</si>
  <si>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</si>
  <si>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</si>
  <si>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</si>
  <si>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</si>
  <si>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</si>
  <si>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</si>
  <si>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</si>
  <si>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</si>
  <si>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</si>
  <si>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</si>
  <si>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</si>
  <si>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</si>
  <si>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</si>
  <si>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</si>
  <si>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</si>
  <si>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</si>
  <si>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</si>
  <si>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</si>
  <si>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</si>
  <si>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</si>
  <si>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</si>
  <si>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</si>
  <si>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</si>
  <si>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</si>
  <si>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</si>
  <si>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</si>
  <si>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</si>
  <si>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</si>
  <si>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</si>
  <si>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</si>
  <si>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</si>
  <si>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</si>
  <si>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</si>
  <si>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</si>
  <si>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</si>
  <si>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</si>
  <si>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</si>
  <si>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</si>
  <si>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</si>
  <si>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</si>
  <si>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</si>
  <si>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</si>
  <si>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</si>
  <si>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</si>
  <si>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</si>
  <si>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</si>
  <si>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</si>
  <si>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</si>
  <si>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</si>
  <si>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</si>
  <si>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</si>
  <si>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</si>
  <si>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</si>
  <si>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</si>
  <si>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</si>
  <si>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</si>
  <si>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</si>
  <si>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</si>
  <si>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</si>
  <si>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</si>
  <si>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</si>
  <si>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</si>
  <si>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</si>
  <si>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</si>
  <si>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</si>
  <si>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</si>
  <si>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</si>
  <si>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</si>
  <si>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</si>
  <si>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</si>
  <si>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</si>
  <si>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</si>
  <si>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</si>
  <si>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</si>
  <si>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</si>
  <si>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</si>
  <si>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</si>
  <si>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</si>
  <si>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</si>
  <si>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</si>
  <si>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</si>
  <si>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</si>
  <si>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</si>
  <si>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</si>
  <si>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</si>
  <si>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</si>
  <si>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</si>
  <si>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</si>
  <si>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</si>
  <si>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</si>
  <si>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</si>
  <si>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</si>
  <si>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</si>
  <si>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</si>
  <si>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</si>
  <si>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</si>
  <si>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</si>
  <si>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</si>
  <si>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</si>
  <si>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</si>
  <si>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</si>
  <si>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</si>
  <si>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</si>
  <si>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</si>
  <si>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</si>
  <si>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</si>
  <si>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</si>
  <si>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</si>
  <si>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</si>
  <si>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</si>
  <si>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</si>
  <si>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</si>
  <si>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</si>
  <si>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</si>
  <si>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</si>
  <si>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</si>
  <si>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</si>
  <si>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</si>
  <si>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</si>
  <si>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</si>
  <si>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</si>
  <si>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</si>
  <si>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</si>
  <si>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</si>
  <si>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</si>
  <si>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</si>
  <si>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</si>
  <si>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</si>
  <si>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</si>
  <si>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</si>
  <si>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</si>
  <si>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</si>
  <si>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</si>
  <si>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</si>
  <si>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</si>
  <si>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</si>
  <si>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</si>
  <si>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</si>
  <si>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</si>
  <si>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</si>
  <si>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</si>
  <si>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</si>
  <si>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</si>
  <si>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</si>
  <si>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</si>
  <si>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</si>
  <si>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</si>
  <si>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</si>
  <si>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</si>
  <si>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</si>
  <si>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</si>
  <si>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</si>
  <si>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</si>
  <si>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</si>
  <si>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</si>
  <si>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</si>
  <si>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</si>
  <si>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</si>
  <si>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</si>
  <si>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</si>
  <si>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</si>
  <si>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</si>
  <si>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</si>
  <si>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</si>
  <si>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</si>
  <si>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</si>
  <si>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</si>
  <si>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</si>
  <si>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</si>
  <si>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</si>
  <si>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</si>
  <si>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</si>
  <si>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</si>
  <si>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</si>
  <si>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</si>
  <si>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</si>
  <si>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</si>
  <si>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</si>
  <si>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</si>
  <si>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</si>
  <si>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</si>
  <si>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</si>
  <si>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</si>
  <si>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</si>
  <si>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</si>
  <si>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</si>
  <si>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</si>
  <si>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</si>
  <si>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</si>
  <si>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</si>
  <si>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</si>
  <si>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</si>
  <si>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</si>
  <si>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</si>
  <si>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</si>
  <si>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</si>
  <si>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</si>
  <si>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</si>
  <si>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</si>
  <si>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</si>
  <si>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</si>
  <si>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</si>
  <si>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</si>
  <si>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</si>
  <si>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</si>
  <si>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</si>
  <si>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</si>
  <si>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</si>
  <si>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</si>
  <si>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</si>
  <si>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</si>
  <si>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</si>
  <si>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</si>
  <si>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</si>
  <si>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</si>
  <si>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</si>
  <si>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</si>
  <si>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</si>
  <si>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</si>
  <si>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</si>
  <si>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</si>
  <si>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</si>
  <si>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</si>
  <si>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</si>
  <si>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</si>
  <si>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</si>
  <si>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</si>
  <si>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</si>
  <si>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</si>
  <si>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</si>
  <si>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</si>
  <si>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</si>
  <si>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</si>
  <si>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</si>
  <si>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</si>
  <si>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</si>
  <si>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</si>
  <si>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</si>
  <si>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</si>
  <si>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</si>
  <si>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</si>
  <si>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</si>
  <si>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</si>
  <si>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</si>
  <si>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</si>
  <si>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</si>
  <si>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</si>
  <si>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</si>
  <si>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</si>
  <si>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</si>
  <si>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</si>
  <si>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</si>
  <si>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</si>
  <si>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</si>
  <si>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</si>
  <si>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</si>
  <si>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</si>
  <si>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</si>
  <si>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</si>
  <si>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</si>
  <si>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</si>
  <si>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</si>
  <si>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</si>
  <si>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</si>
  <si>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</si>
  <si>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</si>
  <si>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</si>
  <si>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</si>
  <si>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</si>
  <si>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</si>
  <si>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</si>
  <si>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</si>
  <si>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</si>
  <si>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</si>
  <si>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</si>
  <si>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</si>
  <si>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</si>
  <si>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</si>
  <si>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</si>
  <si>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</si>
  <si>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</si>
  <si>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</si>
  <si>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</si>
  <si>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</si>
  <si>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</si>
  <si>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</si>
  <si>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</si>
  <si>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</si>
  <si>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</si>
  <si>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</si>
  <si>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</si>
  <si>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</si>
  <si>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</si>
  <si>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</si>
  <si>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</si>
  <si>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</si>
  <si>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</si>
  <si>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</si>
  <si>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</si>
  <si>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</si>
  <si>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</si>
  <si>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</si>
  <si>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</si>
  <si>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</si>
  <si>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</si>
  <si>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</si>
  <si>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</si>
  <si>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</si>
  <si>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</si>
  <si>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</si>
  <si>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</si>
  <si>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</si>
  <si>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</si>
  <si>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</si>
  <si>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</si>
  <si>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</si>
  <si>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</si>
  <si>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</si>
  <si>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</si>
  <si>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</si>
  <si>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</si>
  <si>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</si>
  <si>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</si>
  <si>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</si>
  <si>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</si>
  <si>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</si>
  <si>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</si>
  <si>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</si>
  <si>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</si>
  <si>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</si>
  <si>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</si>
  <si>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</si>
  <si>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</si>
  <si>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</si>
  <si>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</si>
  <si>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</si>
  <si>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</si>
  <si>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</si>
  <si>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</si>
  <si>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</si>
  <si>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</si>
  <si>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</si>
  <si>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</si>
  <si>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</si>
  <si>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</si>
  <si>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</si>
  <si>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</si>
  <si>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</si>
  <si>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</si>
  <si>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</si>
  <si>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</si>
  <si>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</si>
  <si>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</si>
  <si>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</si>
  <si>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</si>
  <si>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</si>
  <si>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</si>
  <si>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</si>
  <si>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</si>
  <si>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</si>
  <si>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</si>
  <si>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</si>
  <si>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</si>
  <si>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</si>
  <si>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</si>
  <si>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</si>
  <si>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</si>
  <si>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</si>
  <si>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</si>
  <si>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</si>
  <si>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</si>
  <si>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</si>
  <si>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</si>
  <si>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</si>
  <si>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</si>
  <si>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</si>
  <si>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</si>
  <si>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</si>
  <si>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</si>
  <si>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</si>
  <si>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</si>
  <si>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</si>
  <si>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</si>
  <si>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</si>
  <si>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</si>
  <si>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</si>
  <si>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</si>
  <si>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</si>
  <si>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</si>
  <si>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</si>
  <si>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</si>
  <si>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</si>
  <si>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</si>
  <si>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</si>
  <si>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</si>
  <si>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</si>
  <si>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</si>
  <si>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</si>
  <si>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</si>
  <si>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</si>
  <si>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</si>
  <si>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</si>
  <si>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</si>
  <si>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</si>
  <si>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</si>
  <si>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</si>
  <si>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</si>
  <si>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</si>
  <si>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</si>
  <si>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</si>
  <si>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</si>
  <si>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</si>
  <si>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</si>
  <si>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</si>
  <si>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</si>
  <si>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</si>
  <si>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</si>
  <si>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</si>
  <si>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</si>
  <si>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</si>
  <si>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</si>
  <si>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</si>
  <si>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</si>
  <si>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</si>
  <si>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</si>
  <si>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</si>
  <si>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</si>
  <si>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</si>
  <si>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</si>
  <si>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</si>
  <si>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</si>
  <si>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</si>
  <si>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</si>
  <si>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</si>
  <si>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</si>
  <si>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</si>
  <si>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</si>
  <si>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</si>
  <si>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</si>
  <si>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</si>
  <si>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</si>
  <si>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</si>
  <si>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</si>
  <si>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</si>
  <si>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</si>
  <si>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</si>
  <si>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</si>
  <si>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</si>
  <si>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</si>
  <si>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</si>
  <si>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</si>
  <si>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</si>
  <si>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</si>
  <si>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</si>
  <si>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</si>
  <si>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</si>
  <si>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</si>
  <si>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</si>
  <si>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</si>
  <si>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</si>
  <si>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</si>
  <si>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</si>
  <si>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</si>
  <si>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</si>
  <si>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</si>
  <si>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</si>
  <si>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</si>
  <si>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</si>
  <si>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</si>
  <si>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</si>
  <si>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</si>
  <si>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</si>
  <si>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</si>
  <si>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</si>
  <si>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</si>
  <si>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</si>
  <si>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</si>
  <si>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</si>
  <si>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</si>
  <si>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</si>
  <si>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</si>
  <si>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</si>
  <si>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</si>
  <si>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</si>
  <si>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</si>
  <si>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</si>
  <si>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</si>
  <si>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</si>
  <si>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</si>
  <si>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</si>
  <si>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</si>
  <si>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</si>
  <si>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</si>
  <si>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</si>
  <si>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</si>
  <si>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</si>
  <si>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</si>
  <si>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</si>
  <si>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</si>
  <si>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</si>
  <si>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</si>
  <si>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</si>
  <si>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</si>
  <si>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</si>
  <si>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</si>
  <si>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</si>
  <si>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</si>
  <si>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</si>
  <si>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</si>
  <si>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</si>
  <si>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</si>
  <si>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</si>
  <si>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</si>
  <si>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</si>
  <si>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</si>
  <si>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</si>
  <si>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</si>
  <si>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</si>
  <si>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</si>
  <si>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</si>
  <si>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</si>
  <si>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</si>
  <si>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</si>
  <si>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</si>
  <si>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</si>
  <si>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</si>
  <si>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</si>
  <si>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</si>
  <si>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</si>
  <si>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</si>
  <si>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</si>
  <si>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</si>
  <si>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</si>
  <si>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</si>
  <si>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</si>
  <si>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</si>
  <si>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</si>
  <si>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</si>
  <si>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</si>
  <si>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</si>
  <si>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</si>
  <si>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</si>
  <si>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</si>
  <si>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</si>
  <si>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</si>
  <si>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</si>
  <si>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</si>
  <si>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</si>
  <si>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</si>
  <si>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</si>
  <si>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</si>
  <si>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</si>
  <si>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</si>
  <si>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</si>
  <si>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</si>
  <si>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</si>
  <si>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</si>
  <si>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</si>
  <si>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</si>
  <si>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</si>
  <si>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</si>
  <si>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</si>
  <si>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</si>
  <si>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</si>
  <si>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</si>
  <si>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</si>
  <si>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</si>
  <si>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</si>
  <si>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</si>
  <si>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</si>
  <si>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</si>
  <si>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</si>
  <si>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</si>
  <si>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</si>
  <si>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</si>
  <si>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</si>
  <si>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</si>
  <si>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</si>
  <si>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</si>
  <si>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</si>
  <si>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</si>
  <si>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</si>
  <si>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</si>
  <si>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</si>
  <si>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</si>
  <si>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</si>
  <si>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</si>
  <si>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</si>
  <si>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</si>
  <si>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</si>
  <si>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</si>
  <si>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</si>
  <si>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</si>
  <si>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</si>
  <si>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</si>
  <si>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</si>
  <si>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</si>
  <si>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</si>
  <si>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</si>
  <si>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</si>
  <si>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</si>
  <si>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</si>
  <si>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</si>
  <si>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</si>
  <si>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</si>
  <si>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</si>
  <si>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</si>
  <si>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</si>
  <si>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</si>
  <si>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</si>
  <si>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</si>
  <si>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</si>
  <si>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</si>
  <si>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</si>
  <si>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</si>
  <si>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</si>
  <si>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</si>
  <si>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</si>
  <si>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</si>
  <si>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</si>
  <si>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</si>
  <si>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</si>
  <si>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</si>
  <si>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</si>
  <si>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</si>
  <si>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</si>
  <si>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</si>
  <si>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</si>
  <si>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</si>
  <si>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</si>
  <si>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</si>
  <si>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</si>
  <si>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</si>
  <si>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</si>
  <si>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</si>
  <si>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</si>
  <si>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</si>
  <si>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</si>
  <si>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</si>
  <si>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</si>
  <si>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</si>
  <si>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</si>
  <si>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</si>
  <si>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</si>
  <si>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</si>
  <si>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</si>
  <si>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</si>
  <si>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</si>
  <si>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</si>
  <si>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</si>
  <si>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</si>
  <si>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</si>
  <si>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</si>
  <si>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</si>
  <si>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</si>
  <si>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</si>
  <si>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</si>
  <si>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</si>
  <si>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</si>
  <si>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</si>
  <si>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</si>
  <si>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</si>
  <si>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</si>
  <si>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</si>
  <si>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</si>
  <si>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</si>
  <si>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</si>
  <si>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</si>
  <si>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</si>
  <si>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</si>
  <si>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</si>
  <si>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</si>
  <si>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</si>
  <si>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</si>
  <si>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</si>
  <si>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</si>
  <si>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</si>
  <si>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</si>
  <si>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</si>
  <si>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</si>
  <si>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</si>
  <si>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</si>
  <si>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</si>
  <si>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</si>
  <si>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</si>
  <si>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</si>
  <si>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</si>
  <si>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</si>
  <si>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</si>
  <si>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</si>
  <si>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</si>
  <si>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</si>
  <si>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</si>
  <si>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</si>
  <si>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</si>
  <si>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</si>
  <si>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</si>
  <si>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</si>
  <si>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</si>
  <si>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</si>
  <si>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</si>
  <si>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</si>
  <si>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</si>
  <si>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</si>
  <si>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</si>
  <si>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</si>
  <si>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</si>
  <si>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</si>
  <si>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</si>
  <si>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</si>
  <si>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</si>
  <si>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</si>
  <si>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</si>
  <si>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</si>
  <si>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</si>
  <si>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</si>
  <si>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</si>
  <si>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</si>
  <si>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</si>
  <si>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</si>
  <si>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</si>
  <si>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</si>
  <si>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</si>
  <si>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</si>
  <si>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</si>
  <si>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</si>
  <si>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</si>
  <si>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</si>
  <si>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</si>
  <si>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</si>
  <si>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</si>
  <si>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</si>
  <si>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</si>
  <si>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</si>
  <si>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</si>
  <si>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</si>
  <si>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</si>
  <si>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</si>
  <si>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</si>
  <si>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</si>
  <si>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</si>
  <si>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</si>
  <si>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</si>
  <si>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</si>
  <si>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</si>
  <si>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</si>
  <si>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</si>
  <si>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</si>
  <si>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</si>
  <si>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</si>
  <si>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</si>
  <si>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</si>
  <si>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</si>
  <si>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</si>
  <si>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</si>
  <si>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</si>
  <si>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</si>
  <si>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</si>
  <si>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</si>
  <si>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</si>
  <si>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</si>
  <si>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</si>
  <si>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</si>
  <si>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</si>
  <si>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</si>
  <si>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</si>
  <si>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</si>
  <si>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</si>
  <si>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</si>
  <si>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</si>
  <si>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</si>
  <si>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</si>
  <si>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</si>
  <si>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</si>
  <si>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</si>
  <si>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</si>
  <si>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</si>
  <si>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</si>
  <si>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</si>
  <si>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</si>
  <si>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</si>
  <si>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</si>
  <si>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</si>
  <si>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</si>
  <si>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</si>
  <si>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</si>
  <si>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</si>
  <si>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</si>
  <si>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</si>
  <si>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</si>
  <si>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</si>
  <si>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</si>
  <si>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</si>
  <si>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</si>
  <si>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</si>
  <si>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</si>
  <si>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</si>
  <si>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</si>
  <si>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</si>
  <si>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</si>
  <si>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</si>
  <si>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</si>
  <si>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</si>
  <si>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</si>
  <si>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</si>
  <si>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</si>
  <si>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</si>
  <si>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</si>
  <si>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</si>
  <si>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</si>
  <si>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</si>
  <si>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</si>
  <si>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</si>
  <si>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</si>
  <si>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</si>
  <si>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</si>
  <si>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</si>
  <si>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</si>
  <si>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</si>
  <si>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</si>
  <si>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</si>
  <si>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</si>
  <si>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</si>
  <si>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</si>
  <si>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</si>
  <si>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</si>
  <si>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</si>
  <si>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</si>
  <si>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</si>
  <si>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</si>
  <si>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</si>
  <si>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</si>
  <si>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</si>
  <si>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</si>
  <si>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</si>
  <si>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</si>
  <si>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</si>
  <si>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</si>
  <si>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</si>
  <si>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</si>
  <si>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</si>
  <si>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</si>
  <si>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</si>
  <si>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</si>
  <si>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</si>
  <si>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</si>
  <si>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</si>
  <si>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</si>
  <si>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</si>
  <si>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</si>
  <si>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</si>
  <si>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</si>
  <si>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</si>
  <si>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</si>
  <si>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</si>
  <si>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</si>
  <si>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</si>
  <si>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</si>
  <si>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</si>
  <si>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</si>
  <si>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</si>
  <si>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</si>
  <si>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</si>
  <si>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</si>
  <si>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</si>
  <si>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</si>
  <si>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</si>
  <si>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</si>
  <si>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</si>
  <si>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</si>
  <si>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</si>
  <si>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</si>
  <si>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</si>
  <si>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</si>
  <si>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</si>
  <si>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</si>
  <si>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</si>
  <si>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</si>
  <si>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</si>
  <si>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</si>
  <si>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</si>
  <si>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</si>
  <si>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</si>
  <si>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</si>
  <si>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</si>
  <si>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</si>
  <si>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</si>
  <si>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</si>
  <si>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</si>
  <si>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</si>
  <si>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</si>
  <si>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</si>
  <si>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</si>
  <si>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</si>
  <si>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</si>
  <si>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</si>
  <si>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</si>
  <si>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</si>
  <si>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</si>
  <si>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</si>
  <si>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</si>
  <si>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</si>
  <si>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</si>
  <si>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</si>
  <si>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</si>
  <si>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</si>
  <si>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</si>
  <si>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</si>
  <si>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</si>
  <si>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</si>
  <si>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</si>
  <si>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</si>
  <si>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</si>
  <si>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</si>
  <si>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</si>
  <si>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</si>
  <si>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</si>
  <si>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</si>
  <si>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</si>
  <si>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</si>
  <si>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</si>
  <si>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</si>
  <si>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</si>
  <si>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</si>
  <si>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</si>
  <si>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</si>
  <si>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</si>
  <si>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</si>
  <si>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</si>
  <si>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</si>
  <si>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</si>
  <si>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</si>
  <si>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</si>
  <si>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</si>
  <si>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</si>
  <si>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</si>
  <si>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</si>
  <si>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</si>
  <si>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</si>
  <si>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</si>
  <si>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</si>
  <si>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</si>
  <si>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</si>
  <si>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</si>
  <si>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</si>
  <si>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</si>
  <si>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</si>
  <si>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</si>
  <si>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</si>
  <si>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</si>
  <si>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</si>
  <si>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</si>
  <si>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</si>
  <si>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</si>
  <si>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</si>
  <si>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</si>
  <si>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</si>
  <si>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</si>
  <si>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</si>
  <si>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</si>
  <si>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</si>
  <si>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</si>
  <si>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</si>
  <si>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</si>
  <si>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</si>
  <si>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</si>
  <si>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</si>
  <si>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</si>
  <si>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</si>
  <si>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</si>
  <si>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</si>
  <si>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</si>
  <si>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</si>
  <si>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</si>
  <si>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</si>
  <si>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</si>
  <si>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</si>
  <si>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</si>
  <si>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</si>
  <si>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</si>
  <si>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</si>
  <si>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</si>
  <si>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</si>
  <si>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</si>
  <si>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</si>
  <si>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</si>
  <si>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</si>
  <si>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</si>
  <si>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</si>
  <si>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</si>
  <si>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</si>
  <si>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</si>
  <si>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</si>
  <si>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</si>
  <si>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</si>
  <si>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</si>
  <si>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</si>
  <si>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</si>
  <si>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</si>
  <si>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</si>
  <si>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</si>
  <si>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</si>
  <si>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</si>
  <si>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</si>
  <si>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</si>
  <si>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</si>
  <si>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</si>
  <si>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</si>
  <si>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</si>
  <si>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</si>
  <si>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</si>
  <si>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</si>
  <si>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</si>
  <si>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</si>
  <si>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</si>
  <si>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</si>
  <si>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</si>
  <si>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</si>
  <si>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</si>
  <si>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</si>
  <si>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</si>
  <si>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</si>
  <si>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</si>
  <si>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</si>
  <si>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</si>
  <si>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</si>
  <si>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</si>
  <si>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</si>
  <si>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</si>
  <si>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</si>
  <si>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</si>
  <si>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</si>
  <si>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</si>
  <si>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</si>
  <si>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</si>
  <si>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</si>
  <si>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</si>
  <si>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</si>
  <si>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</si>
  <si>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</si>
  <si>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</si>
  <si>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</si>
  <si>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</si>
  <si>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</si>
  <si>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</si>
  <si>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</si>
  <si>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</si>
  <si>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</si>
  <si>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</si>
  <si>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</si>
  <si>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</si>
  <si>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</si>
  <si>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</si>
  <si>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</si>
  <si>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</si>
  <si>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</si>
  <si>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</si>
  <si>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</si>
  <si>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</si>
  <si>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</si>
  <si>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</si>
  <si>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</si>
  <si>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</si>
  <si>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</si>
  <si>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</si>
  <si>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</si>
  <si>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</si>
  <si>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</si>
  <si>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</si>
  <si>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</si>
  <si>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</si>
  <si>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</si>
  <si>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</si>
  <si>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</si>
  <si>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</si>
  <si>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</si>
  <si>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</si>
  <si>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</si>
  <si>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</si>
  <si>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</si>
  <si>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</si>
  <si>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</si>
  <si>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</si>
  <si>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</si>
  <si>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</si>
  <si>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</si>
  <si>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</si>
  <si>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</si>
  <si>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</si>
  <si>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</si>
  <si>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</si>
  <si>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</si>
  <si>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</si>
  <si>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</si>
  <si>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</si>
  <si>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</si>
  <si>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</si>
  <si>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</si>
  <si>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</si>
  <si>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</si>
  <si>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</si>
  <si>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</si>
  <si>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</si>
  <si>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</si>
  <si>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</si>
  <si>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</si>
  <si>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</si>
  <si>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</si>
  <si>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</si>
  <si>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</si>
  <si>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</si>
  <si>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</si>
  <si>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</si>
  <si>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</si>
  <si>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</si>
  <si>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</si>
  <si>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</si>
  <si>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</si>
  <si>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</si>
  <si>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</si>
  <si>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</si>
  <si>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</si>
  <si>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</si>
  <si>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</si>
  <si>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</si>
  <si>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</si>
  <si>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</si>
  <si>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</si>
  <si>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</si>
  <si>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</si>
  <si>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</si>
  <si>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</si>
  <si>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</si>
  <si>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</si>
  <si>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</si>
  <si>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</si>
  <si>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</si>
  <si>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</si>
  <si>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</si>
  <si>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</si>
  <si>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</si>
  <si>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</si>
  <si>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</si>
  <si>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</si>
  <si>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</si>
  <si>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</si>
  <si>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</si>
  <si>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</si>
  <si>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</si>
  <si>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</si>
  <si>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</si>
  <si>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</si>
  <si>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</si>
  <si>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</si>
  <si>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</si>
  <si>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</si>
  <si>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</si>
  <si>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</si>
  <si>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</si>
  <si>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</si>
  <si>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</si>
  <si>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</si>
  <si>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</si>
  <si>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</si>
  <si>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</si>
  <si>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</si>
  <si>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</si>
  <si>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</si>
  <si>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</si>
  <si>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</si>
  <si>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</si>
  <si>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</si>
  <si>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</si>
  <si>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</si>
  <si>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</si>
  <si>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</si>
  <si>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</si>
  <si>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</si>
  <si>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</si>
  <si>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</si>
  <si>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</si>
  <si>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</si>
  <si>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</si>
  <si>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</si>
  <si>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</si>
  <si>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</si>
  <si>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</si>
  <si>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</si>
  <si>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</si>
  <si>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</si>
  <si>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</si>
  <si>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</si>
  <si>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</si>
  <si>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</si>
  <si>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</si>
  <si>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</si>
  <si>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</si>
  <si>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</si>
  <si>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</si>
  <si>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</si>
  <si>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</si>
  <si>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</si>
  <si>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</si>
  <si>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</si>
  <si>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</si>
  <si>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</si>
  <si>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</si>
  <si>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</si>
  <si>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</si>
  <si>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</si>
  <si>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</si>
  <si>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</si>
  <si>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</si>
  <si>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</si>
  <si>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</si>
  <si>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</si>
  <si>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</si>
  <si>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</si>
  <si>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</si>
  <si>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</si>
  <si>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</si>
  <si>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</si>
  <si>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</si>
  <si>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</si>
  <si>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</si>
  <si>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</si>
  <si>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</si>
  <si>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</si>
  <si>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</si>
  <si>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</si>
  <si>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</si>
  <si>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</si>
  <si>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</si>
  <si>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</si>
  <si>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</si>
  <si>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</si>
  <si>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</si>
  <si>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</si>
  <si>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</si>
  <si>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</si>
  <si>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</si>
  <si>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</si>
  <si>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</si>
  <si>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</si>
  <si>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</si>
  <si>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</si>
  <si>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</si>
  <si>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</si>
  <si>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</si>
  <si>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</si>
  <si>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</si>
  <si>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</si>
  <si>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</si>
  <si>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</si>
  <si>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</si>
  <si>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</si>
  <si>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</si>
  <si>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</si>
  <si>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</si>
  <si>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</si>
  <si>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</si>
  <si>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</si>
  <si>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</si>
  <si>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</si>
  <si>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</si>
  <si>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</si>
  <si>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</si>
  <si>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</si>
  <si>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</si>
  <si>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</si>
  <si>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</si>
  <si>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</si>
  <si>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</si>
  <si>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</si>
  <si>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</si>
  <si>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</si>
  <si>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</si>
  <si>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</si>
  <si>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</si>
  <si>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</si>
  <si>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</si>
  <si>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</si>
  <si>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</si>
  <si>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</si>
  <si>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</si>
  <si>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</si>
  <si>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</si>
  <si>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</si>
  <si>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</si>
  <si>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</si>
  <si>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</si>
  <si>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</si>
  <si>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</si>
  <si>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</si>
  <si>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</si>
  <si>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</si>
  <si>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</si>
  <si>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</si>
  <si>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</si>
  <si>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</si>
  <si>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</si>
  <si>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</si>
  <si>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</si>
  <si>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</si>
  <si>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</si>
  <si>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</si>
  <si>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</si>
  <si>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</si>
  <si>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</si>
  <si>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</si>
  <si>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</si>
  <si>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</si>
  <si>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</si>
  <si>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</si>
  <si>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</si>
  <si>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</si>
  <si>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</si>
  <si>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</si>
  <si>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</si>
  <si>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</si>
  <si>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</si>
  <si>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</si>
  <si>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</si>
  <si>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</si>
  <si>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</si>
  <si>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</si>
  <si>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</si>
  <si>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</si>
  <si>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</si>
  <si>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</si>
  <si>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</si>
  <si>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</si>
  <si>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</si>
  <si>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</si>
  <si>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</si>
  <si>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</si>
  <si>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</si>
  <si>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</si>
  <si>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</si>
  <si>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</si>
  <si>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</si>
  <si>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</si>
  <si>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</si>
  <si>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</si>
  <si>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</si>
  <si>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</si>
  <si>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</si>
  <si>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</si>
  <si>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</si>
  <si>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</si>
  <si>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</si>
  <si>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</si>
  <si>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</si>
  <si>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</si>
  <si>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</si>
  <si>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</si>
  <si>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</si>
  <si>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</si>
  <si>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</si>
  <si>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</si>
  <si>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</si>
  <si>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</si>
  <si>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</si>
  <si>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</si>
  <si>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</si>
  <si>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</si>
  <si>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</si>
  <si>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</si>
  <si>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</si>
  <si>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</si>
  <si>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</si>
  <si>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</si>
  <si>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</si>
  <si>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</si>
  <si>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</si>
  <si>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</si>
  <si>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</si>
  <si>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</si>
  <si>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</si>
  <si>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</si>
  <si>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</si>
  <si>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</si>
  <si>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</si>
  <si>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</si>
  <si>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</si>
  <si>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</si>
  <si>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</si>
  <si>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</si>
  <si>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</si>
  <si>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</si>
  <si>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</si>
  <si>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</si>
  <si>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</si>
  <si>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</si>
  <si>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</si>
  <si>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</si>
  <si>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</si>
  <si>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</si>
  <si>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</si>
  <si>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</si>
  <si>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</si>
  <si>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</si>
  <si>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</si>
  <si>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</si>
  <si>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</si>
  <si>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</si>
  <si>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</si>
  <si>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</si>
  <si>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</si>
  <si>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</si>
  <si>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</si>
  <si>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</si>
  <si>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</si>
  <si>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</si>
  <si>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</si>
  <si>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</si>
  <si>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</si>
  <si>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</si>
  <si>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</si>
  <si>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</si>
  <si>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</si>
  <si>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</si>
  <si>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</si>
  <si>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</si>
  <si>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</si>
  <si>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</si>
  <si>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</si>
  <si>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</si>
  <si>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</si>
  <si>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</si>
  <si>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</si>
  <si>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</si>
  <si>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</si>
  <si>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</si>
  <si>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</si>
  <si>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</si>
  <si>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</si>
  <si>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</si>
  <si>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</si>
  <si>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</si>
  <si>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</si>
  <si>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</si>
  <si>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</si>
  <si>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</si>
  <si>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</si>
  <si>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</si>
  <si>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</si>
  <si>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</si>
  <si>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</si>
  <si>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</si>
  <si>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</si>
  <si>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</si>
  <si>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</si>
  <si>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</si>
  <si>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</si>
  <si>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</si>
  <si>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</si>
  <si>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</si>
  <si>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</si>
  <si>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</si>
  <si>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</si>
  <si>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</si>
  <si>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</si>
  <si>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</si>
  <si>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</si>
  <si>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</si>
  <si>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</si>
  <si>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</si>
  <si>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</si>
  <si>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</si>
  <si>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</si>
  <si>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</si>
  <si>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</si>
  <si>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</si>
  <si>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</si>
  <si>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</si>
  <si>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</si>
  <si>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</si>
  <si>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</si>
  <si>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</si>
  <si>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</si>
  <si>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</si>
  <si>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</si>
  <si>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</si>
  <si>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</si>
  <si>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</si>
  <si>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</si>
  <si>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</si>
  <si>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</si>
  <si>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</si>
  <si>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</si>
  <si>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</si>
  <si>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</si>
  <si>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</si>
  <si>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</si>
  <si>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</si>
  <si>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</si>
  <si>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</si>
  <si>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</si>
  <si>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</si>
  <si>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</si>
  <si>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</si>
  <si>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</si>
  <si>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</si>
  <si>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</si>
  <si>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</si>
  <si>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</si>
  <si>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</si>
  <si>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</si>
  <si>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</si>
  <si>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</si>
  <si>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</si>
  <si>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</si>
  <si>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</si>
  <si>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</si>
  <si>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</si>
  <si>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</si>
  <si>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</si>
  <si>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</si>
  <si>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</si>
  <si>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</si>
  <si>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</si>
  <si>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</si>
  <si>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</si>
  <si>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</si>
  <si>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</si>
  <si>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</si>
  <si>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</si>
  <si>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</si>
  <si>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</si>
  <si>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</si>
  <si>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</si>
  <si>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</si>
  <si>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</si>
  <si>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</si>
  <si>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</si>
  <si>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</si>
  <si>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</si>
  <si>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</si>
  <si>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</si>
  <si>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</si>
  <si>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</si>
  <si>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</si>
  <si>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</si>
  <si>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</si>
  <si>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</si>
  <si>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</si>
  <si>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</si>
  <si>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</si>
  <si>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</si>
  <si>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</si>
  <si>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</si>
  <si>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</si>
  <si>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</si>
  <si>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</si>
  <si>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</si>
  <si>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</si>
  <si>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</si>
  <si>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</si>
  <si>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</si>
  <si>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</si>
  <si>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</si>
  <si>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</si>
  <si>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</si>
  <si>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</si>
  <si>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</si>
  <si>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</si>
  <si>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</si>
  <si>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</si>
  <si>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</si>
  <si>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</si>
  <si>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</si>
  <si>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</si>
  <si>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</si>
  <si>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</si>
  <si>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</si>
  <si>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</si>
  <si>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</si>
  <si>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</si>
  <si>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</si>
  <si>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</si>
  <si>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</si>
  <si>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</si>
  <si>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</si>
  <si>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</si>
  <si>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</si>
  <si>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</si>
  <si>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</si>
  <si>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</si>
  <si>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</si>
  <si>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</si>
  <si>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</si>
  <si>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</si>
  <si>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</si>
  <si>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</si>
  <si>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</si>
  <si>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</si>
  <si>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</si>
  <si>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</si>
  <si>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</si>
  <si>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</si>
  <si>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</si>
  <si>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</si>
  <si>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</si>
  <si>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</si>
  <si>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</si>
  <si>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</si>
  <si>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</si>
  <si>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</si>
  <si>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</si>
  <si>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</si>
  <si>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</si>
  <si>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</si>
  <si>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</si>
  <si>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</si>
  <si>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</si>
  <si>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</si>
  <si>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</si>
  <si>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</si>
  <si>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</si>
  <si>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</si>
  <si>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</si>
  <si>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</si>
  <si>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</si>
  <si>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</si>
  <si>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</si>
  <si>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</si>
  <si>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</si>
  <si>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</si>
  <si>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</si>
  <si>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</si>
  <si>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</si>
  <si>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</si>
  <si>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</si>
  <si>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</si>
  <si>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</si>
  <si>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</si>
  <si>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</si>
  <si>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</si>
  <si>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</si>
  <si>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</si>
  <si>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</si>
  <si>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</si>
  <si>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</si>
  <si>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</si>
  <si>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</si>
  <si>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</si>
  <si>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</si>
  <si>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</si>
  <si>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</si>
  <si>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</si>
  <si>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</si>
  <si>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</si>
  <si>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</si>
  <si>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</si>
  <si>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</si>
  <si>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</si>
  <si>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</si>
  <si>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</si>
  <si>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</si>
  <si>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</si>
  <si>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</si>
  <si>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</si>
  <si>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</si>
  <si>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</si>
  <si>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</si>
  <si>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</si>
  <si>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</si>
  <si>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</si>
  <si>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</si>
  <si>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</si>
  <si>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</si>
  <si>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</si>
  <si>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</si>
  <si>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</si>
  <si>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</si>
  <si>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</si>
  <si>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</si>
  <si>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</si>
  <si>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</si>
  <si>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</si>
  <si>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</si>
  <si>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</si>
  <si>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</si>
  <si>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</si>
  <si>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</si>
  <si>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</si>
  <si>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</si>
  <si>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</si>
  <si>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</si>
  <si>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</si>
  <si>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</si>
  <si>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</si>
  <si>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</si>
  <si>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</si>
  <si>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</si>
  <si>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</si>
  <si>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</si>
  <si>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</si>
  <si>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</si>
  <si>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</si>
  <si>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</si>
  <si>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</si>
  <si>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</si>
  <si>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</si>
  <si>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</si>
  <si>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</si>
  <si>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</si>
  <si>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</si>
  <si>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</si>
  <si>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</si>
  <si>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</si>
  <si>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</si>
  <si>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</si>
  <si>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</si>
  <si>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</si>
  <si>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</si>
  <si>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</si>
  <si>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</si>
  <si>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</si>
  <si>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</si>
  <si>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</si>
  <si>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</si>
  <si>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</si>
  <si>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</si>
  <si>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</si>
  <si>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</si>
  <si>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</si>
  <si>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</si>
  <si>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</si>
  <si>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</si>
  <si>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</si>
  <si>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</si>
  <si>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</si>
  <si>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</si>
  <si>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</si>
  <si>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</si>
  <si>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</si>
  <si>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</si>
  <si>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</si>
  <si>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</si>
  <si>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</si>
  <si>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</si>
  <si>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</si>
  <si>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</si>
  <si>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</si>
  <si>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</si>
  <si>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</si>
  <si>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</si>
  <si>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</si>
  <si>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</si>
  <si>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</si>
  <si>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</si>
  <si>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</si>
  <si>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</si>
  <si>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</si>
  <si>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</si>
  <si>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</si>
  <si>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</si>
  <si>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</si>
  <si>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</si>
  <si>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</si>
  <si>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</si>
  <si>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</si>
  <si>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</si>
  <si>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</si>
  <si>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</si>
  <si>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</si>
  <si>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</si>
  <si>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</si>
  <si>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</si>
  <si>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</si>
  <si>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</si>
  <si>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</si>
  <si>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</si>
  <si>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</si>
  <si>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</si>
  <si>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</si>
  <si>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</si>
  <si>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</si>
  <si>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</si>
  <si>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</si>
  <si>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</si>
  <si>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</si>
  <si>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</si>
  <si>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</si>
  <si>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</si>
  <si>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</si>
  <si>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</si>
  <si>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</si>
  <si>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</si>
  <si>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</si>
  <si>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</si>
  <si>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</si>
  <si>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</si>
  <si>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</si>
  <si>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</si>
  <si>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</si>
  <si>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</si>
  <si>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</si>
  <si>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</si>
  <si>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</si>
  <si>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</si>
  <si>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</si>
  <si>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</si>
  <si>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</si>
  <si>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</si>
  <si>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</si>
  <si>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</si>
  <si>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</si>
  <si>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</si>
  <si>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</si>
  <si>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</si>
  <si>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</si>
  <si>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</si>
  <si>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</si>
  <si>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</si>
  <si>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</si>
  <si>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</si>
  <si>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</si>
  <si>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</si>
  <si>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</si>
  <si>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</si>
  <si>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</si>
  <si>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</si>
  <si>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</si>
  <si>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</si>
  <si>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</si>
  <si>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</si>
  <si>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</si>
  <si>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</si>
  <si>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</si>
  <si>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</si>
  <si>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</si>
  <si>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</si>
  <si>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</si>
  <si>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</si>
  <si>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</si>
  <si>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</si>
  <si>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</si>
  <si>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</si>
  <si>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</si>
  <si>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</si>
  <si>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</si>
  <si>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</si>
  <si>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</si>
  <si>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</si>
  <si>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</si>
  <si>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</si>
  <si>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</si>
  <si>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</si>
  <si>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</si>
  <si>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</si>
  <si>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</si>
  <si>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</si>
  <si>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</si>
  <si>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</si>
  <si>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</si>
  <si>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</si>
  <si>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</si>
  <si>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</si>
  <si>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</si>
  <si>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</si>
  <si>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</si>
  <si>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</si>
  <si>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</si>
  <si>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</si>
  <si>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</si>
  <si>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</si>
  <si>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</si>
  <si>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</si>
  <si>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</si>
  <si>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</si>
  <si>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</si>
  <si>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</si>
  <si>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</si>
  <si>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</si>
  <si>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</si>
  <si>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</si>
  <si>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</si>
  <si>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</si>
  <si>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</si>
  <si>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</si>
  <si>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</si>
  <si>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</si>
  <si>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</si>
  <si>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</si>
  <si>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</si>
  <si>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</si>
  <si>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</si>
  <si>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</si>
  <si>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</si>
  <si>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</si>
  <si>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</si>
  <si>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</si>
  <si>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</si>
  <si>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</si>
  <si>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</si>
  <si>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</si>
  <si>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</si>
  <si>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</si>
  <si>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</si>
  <si>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</si>
  <si>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</si>
  <si>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</si>
  <si>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</si>
  <si>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</si>
  <si>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</si>
  <si>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</si>
  <si>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</si>
  <si>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</si>
  <si>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</si>
  <si>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</si>
  <si>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</si>
  <si>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</si>
  <si>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</si>
  <si>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</si>
  <si>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</si>
  <si>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</si>
  <si>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</si>
  <si>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</si>
  <si>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</si>
  <si>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</si>
  <si>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</si>
  <si>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</si>
  <si>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</si>
  <si>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</si>
  <si>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</si>
  <si>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</si>
  <si>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</si>
  <si>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</si>
  <si>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</si>
  <si>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</si>
  <si>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</si>
  <si>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</si>
  <si>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</si>
  <si>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</si>
  <si>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</si>
  <si>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</si>
  <si>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</si>
  <si>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</si>
  <si>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</si>
  <si>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</si>
  <si>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</si>
  <si>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</si>
  <si>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</si>
  <si>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</si>
  <si>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</si>
  <si>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</si>
  <si>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</si>
  <si>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</si>
  <si>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</si>
  <si>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</si>
  <si>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</si>
  <si>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</si>
  <si>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</si>
  <si>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</si>
  <si>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</si>
  <si>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</si>
  <si>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</si>
  <si>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</si>
  <si>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</si>
  <si>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</si>
  <si>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</si>
  <si>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</si>
  <si>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</si>
  <si>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</si>
  <si>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</si>
  <si>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</si>
  <si>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</si>
  <si>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</si>
  <si>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</si>
  <si>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</si>
  <si>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</si>
  <si>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</si>
  <si>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</si>
  <si>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</si>
  <si>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</si>
  <si>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</si>
  <si>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</si>
  <si>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</si>
  <si>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</si>
  <si>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</si>
  <si>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</si>
  <si>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</si>
  <si>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</si>
  <si>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</si>
  <si>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</si>
  <si>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</si>
  <si>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</si>
  <si>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</si>
  <si>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</si>
  <si>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</si>
  <si>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</si>
  <si>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</si>
  <si>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</si>
  <si>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</si>
  <si>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</si>
  <si>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</si>
  <si>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</si>
  <si>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</si>
  <si>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</si>
  <si>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</si>
  <si>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</si>
  <si>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</si>
  <si>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</si>
  <si>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</si>
  <si>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</si>
  <si>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</si>
  <si>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</si>
  <si>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</si>
  <si>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</si>
  <si>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</si>
  <si>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</si>
  <si>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</si>
  <si>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</si>
  <si>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</si>
  <si>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</si>
  <si>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</si>
  <si>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</si>
  <si>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</si>
  <si>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</si>
  <si>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</si>
  <si>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</si>
  <si>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</si>
  <si>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</si>
  <si>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</si>
  <si>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</si>
  <si>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</si>
  <si>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</si>
  <si>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</si>
  <si>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</si>
  <si>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</si>
  <si>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</si>
  <si>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</si>
  <si>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</si>
  <si>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</si>
  <si>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</si>
  <si>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</si>
  <si>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</si>
  <si>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</si>
  <si>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</si>
  <si>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</si>
  <si>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</si>
  <si>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</si>
  <si>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</si>
  <si>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</si>
  <si>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</si>
  <si>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</si>
  <si>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</si>
  <si>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</si>
  <si>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</si>
  <si>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</si>
  <si>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</si>
  <si>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</si>
  <si>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</si>
  <si>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</si>
  <si>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</si>
  <si>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</si>
  <si>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</si>
  <si>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</si>
  <si>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</si>
  <si>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</si>
  <si>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</si>
  <si>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</si>
  <si>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</si>
  <si>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</si>
  <si>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</si>
  <si>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</si>
  <si>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</si>
  <si>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</si>
  <si>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</si>
  <si>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</si>
  <si>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</si>
  <si>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</si>
  <si>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</si>
  <si>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</si>
  <si>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</si>
  <si>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</si>
  <si>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</si>
  <si>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</si>
  <si>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</si>
  <si>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</si>
  <si>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</si>
  <si>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</si>
  <si>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</si>
  <si>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</si>
  <si>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</si>
  <si>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</si>
  <si>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</si>
  <si>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</si>
  <si>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</si>
  <si>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</si>
  <si>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</si>
  <si>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</si>
  <si>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</si>
  <si>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</si>
  <si>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</si>
  <si>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</si>
  <si>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</si>
  <si>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</si>
  <si>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</si>
  <si>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</si>
  <si>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</si>
  <si>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</si>
  <si>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</si>
  <si>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</si>
  <si>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</si>
  <si>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</si>
  <si>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</si>
  <si>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</si>
  <si>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</si>
  <si>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</si>
  <si>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</si>
  <si>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</si>
  <si>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</si>
  <si>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</si>
  <si>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</si>
  <si>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</si>
  <si>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</si>
  <si>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</si>
  <si>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</si>
  <si>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</si>
  <si>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</si>
  <si>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</si>
  <si>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</si>
  <si>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</si>
  <si>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</si>
  <si>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</si>
  <si>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</si>
  <si>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</si>
  <si>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</si>
  <si>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</si>
  <si>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</si>
  <si>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</si>
  <si>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</si>
  <si>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</si>
  <si>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</si>
  <si>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</si>
  <si>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</si>
  <si>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</si>
  <si>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</si>
  <si>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</si>
  <si>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</si>
  <si>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</si>
  <si>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</si>
  <si>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</si>
  <si>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</si>
  <si>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</si>
  <si>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</si>
  <si>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</si>
  <si>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</si>
  <si>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</si>
  <si>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</si>
  <si>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</si>
  <si>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</si>
  <si>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</si>
  <si>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</si>
  <si>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</si>
  <si>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</si>
  <si>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</si>
  <si>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</si>
  <si>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</si>
  <si>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</si>
  <si>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</si>
  <si>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</si>
  <si>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</si>
  <si>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</si>
  <si>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</si>
  <si>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</si>
  <si>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</si>
  <si>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</si>
  <si>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</si>
  <si>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</si>
  <si>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</si>
  <si>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</si>
  <si>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</si>
  <si>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</si>
  <si>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</si>
  <si>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</si>
  <si>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</si>
  <si>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</si>
  <si>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</si>
  <si>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</si>
  <si>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</si>
  <si>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</si>
  <si>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</si>
  <si>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</si>
  <si>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</si>
  <si>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</si>
  <si>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</si>
  <si>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</si>
  <si>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</si>
  <si>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</si>
  <si>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</si>
  <si>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</si>
  <si>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</si>
  <si>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</si>
  <si>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</si>
  <si>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</si>
  <si>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</si>
  <si>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</si>
  <si>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</si>
  <si>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</si>
  <si>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</si>
  <si>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</si>
  <si>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</si>
  <si>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</si>
  <si>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</si>
  <si>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</si>
  <si>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</si>
  <si>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</si>
  <si>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</si>
  <si>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</si>
  <si>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</si>
  <si>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</si>
  <si>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</si>
  <si>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</si>
  <si>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</si>
  <si>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</si>
  <si>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</si>
  <si>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</si>
  <si>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</si>
  <si>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</si>
  <si>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</si>
  <si>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</si>
  <si>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</si>
  <si>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</si>
  <si>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</si>
  <si>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</si>
  <si>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</si>
  <si>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</si>
  <si>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</si>
  <si>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</si>
  <si>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</si>
  <si>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</si>
  <si>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</si>
  <si>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</si>
  <si>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</si>
  <si>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</si>
  <si>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</si>
  <si>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</si>
  <si>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</si>
  <si>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</si>
  <si>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</si>
  <si>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</si>
  <si>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</si>
  <si>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</si>
  <si>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</si>
  <si>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</si>
  <si>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</si>
  <si>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</si>
  <si>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</si>
  <si>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</si>
  <si>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</si>
  <si>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</si>
  <si>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</si>
  <si>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</si>
  <si>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</si>
  <si>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</si>
  <si>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</si>
  <si>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</si>
  <si>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</si>
  <si>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</si>
  <si>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</si>
  <si>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</si>
  <si>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</si>
  <si>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</si>
  <si>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</si>
  <si>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</si>
  <si>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</si>
  <si>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</si>
  <si>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</si>
  <si>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</si>
  <si>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</si>
  <si>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</si>
  <si>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</si>
  <si>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</si>
  <si>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</si>
  <si>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</si>
  <si>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</si>
  <si>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</si>
  <si>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</si>
  <si>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</si>
  <si>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</si>
  <si>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</si>
  <si>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</si>
  <si>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</si>
  <si>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</si>
  <si>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</si>
  <si>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</si>
  <si>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</si>
  <si>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</si>
  <si>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</si>
  <si>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</si>
  <si>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</si>
  <si>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</si>
  <si>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</si>
  <si>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</si>
  <si>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</si>
  <si>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</si>
  <si>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</si>
  <si>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</si>
  <si>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</si>
  <si>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</si>
  <si>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</si>
  <si>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</si>
  <si>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</si>
  <si>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</si>
  <si>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</si>
  <si>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</si>
  <si>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</si>
  <si>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</si>
  <si>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</si>
  <si>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</si>
  <si>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</si>
  <si>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</si>
  <si>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</si>
  <si>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</si>
  <si>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</si>
  <si>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</si>
  <si>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</si>
  <si>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</si>
  <si>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</si>
  <si>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</si>
  <si>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</si>
  <si>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</si>
  <si>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</si>
  <si>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</si>
  <si>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</si>
  <si>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</si>
  <si>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</si>
  <si>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</si>
  <si>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</si>
  <si>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</si>
  <si>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</si>
  <si>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</si>
  <si>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</si>
  <si>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</si>
  <si>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</si>
  <si>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</si>
  <si>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</si>
  <si>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</si>
  <si>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</si>
  <si>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</si>
  <si>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</si>
  <si>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</si>
  <si>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</si>
  <si>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</si>
  <si>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</si>
  <si>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</si>
  <si>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</si>
  <si>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</si>
  <si>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</si>
  <si>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</si>
  <si>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</si>
  <si>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</si>
  <si>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</si>
  <si>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</si>
  <si>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</si>
  <si>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</si>
  <si>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</si>
  <si>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</si>
  <si>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</si>
  <si>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</si>
  <si>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</si>
  <si>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</si>
  <si>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</si>
  <si>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</si>
  <si>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</si>
  <si>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</si>
  <si>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</si>
  <si>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</si>
  <si>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</si>
  <si>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</si>
  <si>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</si>
  <si>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</si>
  <si>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</si>
  <si>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</si>
  <si>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</si>
  <si>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</si>
  <si>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</si>
  <si>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</si>
  <si>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</si>
  <si>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</si>
  <si>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</si>
  <si>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</si>
  <si>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</si>
  <si>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</si>
  <si>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</si>
  <si>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</si>
  <si>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</si>
  <si>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</si>
  <si>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</si>
  <si>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</si>
  <si>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</si>
  <si>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</si>
  <si>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</si>
  <si>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</si>
  <si>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</si>
  <si>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</si>
  <si>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</si>
  <si>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</si>
  <si>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</si>
  <si>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</si>
  <si>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</si>
  <si>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</si>
  <si>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</si>
  <si>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</si>
  <si>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</si>
  <si>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</si>
  <si>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</si>
  <si>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</si>
  <si>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</si>
  <si>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</si>
  <si>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</si>
  <si>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</si>
  <si>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</si>
  <si>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</si>
  <si>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</si>
  <si>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</si>
  <si>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</si>
  <si>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</si>
  <si>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</si>
  <si>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</si>
  <si>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</si>
  <si>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</si>
  <si>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</si>
  <si>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</si>
  <si>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</si>
  <si>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</si>
  <si>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</si>
  <si>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</si>
  <si>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</si>
  <si>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</si>
  <si>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</si>
  <si>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</si>
  <si>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</si>
  <si>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</si>
  <si>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</si>
  <si>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</si>
  <si>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</si>
  <si>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</si>
  <si>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</si>
  <si>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</si>
  <si>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</si>
  <si>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</si>
  <si>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</si>
  <si>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</si>
  <si>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</si>
  <si>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</si>
  <si>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</si>
  <si>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</si>
  <si>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</si>
  <si>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</si>
  <si>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</si>
  <si>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</si>
  <si>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</si>
  <si>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</si>
  <si>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</si>
  <si>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</si>
  <si>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</si>
  <si>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</si>
  <si>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</si>
  <si>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</si>
  <si>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</si>
  <si>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</si>
  <si>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</si>
  <si>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</si>
  <si>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</si>
  <si>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</si>
  <si>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</si>
  <si>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</si>
  <si>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</si>
  <si>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</si>
  <si>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</si>
  <si>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</si>
  <si>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</si>
  <si>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</si>
  <si>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</si>
  <si>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</si>
  <si>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</si>
  <si>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</si>
  <si>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</si>
  <si>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</si>
  <si>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</si>
  <si>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</si>
  <si>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</si>
  <si>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</si>
  <si>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</si>
  <si>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</si>
  <si>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</si>
  <si>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</si>
  <si>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</si>
  <si>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</si>
  <si>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</si>
  <si>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</si>
  <si>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</si>
  <si>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</si>
  <si>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</si>
  <si>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</si>
  <si>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</si>
  <si>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</si>
  <si>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</si>
  <si>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</si>
  <si>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</si>
  <si>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</si>
  <si>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</si>
  <si>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</si>
  <si>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</si>
  <si>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</si>
  <si>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</si>
  <si>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</si>
  <si>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</si>
  <si>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</si>
  <si>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</si>
  <si>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</si>
  <si>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</si>
  <si>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</si>
  <si>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</si>
  <si>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</si>
  <si>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</si>
  <si>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</si>
  <si>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</si>
  <si>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</si>
  <si>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</si>
  <si>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</si>
  <si>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</si>
  <si>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</si>
  <si>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</si>
  <si>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</si>
  <si>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</si>
  <si>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</si>
  <si>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</si>
  <si>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</si>
  <si>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</si>
  <si>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</si>
  <si>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</si>
  <si>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</si>
  <si>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</si>
  <si>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</si>
  <si>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</si>
  <si>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</si>
  <si>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</si>
  <si>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</si>
  <si>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</si>
  <si>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</si>
  <si>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</si>
  <si>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</si>
  <si>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</si>
  <si>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</si>
  <si>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</si>
  <si>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</si>
  <si>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</si>
  <si>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</si>
  <si>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</si>
  <si>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</si>
  <si>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</si>
  <si>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</si>
  <si>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</si>
  <si>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</si>
  <si>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</si>
  <si>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</si>
  <si>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</si>
  <si>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</si>
  <si>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</si>
  <si>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</si>
  <si>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</si>
  <si>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</si>
  <si>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</si>
  <si>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</si>
  <si>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</si>
  <si>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</si>
  <si>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</si>
  <si>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</si>
  <si>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</si>
  <si>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</si>
  <si>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</si>
  <si>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</si>
  <si>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</si>
  <si>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</si>
  <si>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</si>
  <si>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</si>
  <si>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</si>
  <si>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</si>
  <si>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</si>
  <si>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</si>
  <si>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</si>
  <si>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</si>
  <si>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</si>
  <si>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</si>
  <si>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</si>
  <si>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</si>
  <si>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</si>
  <si>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</si>
  <si>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</si>
  <si>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</si>
  <si>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</si>
  <si>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</si>
  <si>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</si>
  <si>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</si>
  <si>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</si>
  <si>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</si>
  <si>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</si>
  <si>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</si>
  <si>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</si>
  <si>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</si>
  <si>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</si>
  <si>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</si>
  <si>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</si>
  <si>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</si>
  <si>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</si>
  <si>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</si>
  <si>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</si>
  <si>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</si>
  <si>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</si>
  <si>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</si>
  <si>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</si>
  <si>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</si>
  <si>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</si>
  <si>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</si>
  <si>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</si>
  <si>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</si>
  <si>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</si>
  <si>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</si>
  <si>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</si>
  <si>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</si>
  <si>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</si>
  <si>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</si>
  <si>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</si>
  <si>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</si>
  <si>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</si>
  <si>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</si>
  <si>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</si>
  <si>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</si>
  <si>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</si>
  <si>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</si>
  <si>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</si>
  <si>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</si>
  <si>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</si>
  <si>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</si>
  <si>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</si>
  <si>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</si>
  <si>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</si>
  <si>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</si>
  <si>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</si>
  <si>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</si>
  <si>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</si>
  <si>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</si>
  <si>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</si>
  <si>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</si>
  <si>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</si>
  <si>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</si>
  <si>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</si>
  <si>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</si>
  <si>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</si>
  <si>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</si>
  <si>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</si>
  <si>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</si>
  <si>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</si>
  <si>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</si>
  <si>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</si>
  <si>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</si>
  <si>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</si>
  <si>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</si>
  <si>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</si>
  <si>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</si>
  <si>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</si>
  <si>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</si>
  <si>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</si>
  <si>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</si>
  <si>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</si>
  <si>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</si>
  <si>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</si>
  <si>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</si>
  <si>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</si>
  <si>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</si>
  <si>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</si>
  <si>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</si>
  <si>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</si>
  <si>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</si>
  <si>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</si>
  <si>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</si>
  <si>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</si>
  <si>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</si>
  <si>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</si>
  <si>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</si>
  <si>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</si>
  <si>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</si>
  <si>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</si>
  <si>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</si>
  <si>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</si>
  <si>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</si>
  <si>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</si>
  <si>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</si>
  <si>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</si>
  <si>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</si>
  <si>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</si>
  <si>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</si>
  <si>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</si>
  <si>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</si>
  <si>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</si>
  <si>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</si>
  <si>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</si>
  <si>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</si>
  <si>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</si>
  <si>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</si>
  <si>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</si>
  <si>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</si>
  <si>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</si>
  <si>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</si>
  <si>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</si>
  <si>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</si>
  <si>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</si>
  <si>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</si>
  <si>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</si>
  <si>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</si>
  <si>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</si>
  <si>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</si>
  <si>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</si>
  <si>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</si>
  <si>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</si>
  <si>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</si>
  <si>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</si>
  <si>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</si>
  <si>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</si>
  <si>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</si>
  <si>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</si>
  <si>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</si>
  <si>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</si>
  <si>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</si>
  <si>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</si>
  <si>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</si>
  <si>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</si>
  <si>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</si>
  <si>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</si>
  <si>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</si>
  <si>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</si>
  <si>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</si>
  <si>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</si>
  <si>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</si>
  <si>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</si>
  <si>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</si>
  <si>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</si>
  <si>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</si>
  <si>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</si>
  <si>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</si>
  <si>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</si>
  <si>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</si>
  <si>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</si>
  <si>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</si>
  <si>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</si>
  <si>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</si>
  <si>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</si>
  <si>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</si>
  <si>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</si>
  <si>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</si>
  <si>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</si>
  <si>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</si>
  <si>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</si>
  <si>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</si>
  <si>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</si>
  <si>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</si>
  <si>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</si>
  <si>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</si>
  <si>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</si>
  <si>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</si>
  <si>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</si>
  <si>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</si>
  <si>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</si>
  <si>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</si>
  <si>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</si>
  <si>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</si>
  <si>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</si>
  <si>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</si>
  <si>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</si>
  <si>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</si>
  <si>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</si>
  <si>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</si>
  <si>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</si>
  <si>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</si>
  <si>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</si>
  <si>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</si>
  <si>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</si>
  <si>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</si>
  <si>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</si>
  <si>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</si>
  <si>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</si>
  <si>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</si>
  <si>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</si>
  <si>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</si>
  <si>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</si>
  <si>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</si>
  <si>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</si>
  <si>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</si>
  <si>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</si>
  <si>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</si>
  <si>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</si>
  <si>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</si>
  <si>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</si>
  <si>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</si>
  <si>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</si>
  <si>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</si>
  <si>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</si>
  <si>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</si>
  <si>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</si>
  <si>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</si>
  <si>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</si>
  <si>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</si>
  <si>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</si>
  <si>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</si>
  <si>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</si>
  <si>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</si>
  <si>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</si>
  <si>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</si>
  <si>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</si>
  <si>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</si>
  <si>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</si>
  <si>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</si>
  <si>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</si>
  <si>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</si>
  <si>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</si>
  <si>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</si>
  <si>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</si>
  <si>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</si>
  <si>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</si>
  <si>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</si>
  <si>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</si>
  <si>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</si>
  <si>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</si>
  <si>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</si>
  <si>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</si>
  <si>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</si>
  <si>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</si>
  <si>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</si>
  <si>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</si>
  <si>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</si>
  <si>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</si>
  <si>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</si>
  <si>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</si>
  <si>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</si>
  <si>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</si>
  <si>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</si>
  <si>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</si>
  <si>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</si>
  <si>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</si>
  <si>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</si>
  <si>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</si>
  <si>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</si>
  <si>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</si>
  <si>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</si>
  <si>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</si>
  <si>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</si>
  <si>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</si>
  <si>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</si>
  <si>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</si>
  <si>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</si>
  <si>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</si>
  <si>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</si>
  <si>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</si>
  <si>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</si>
  <si>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</si>
  <si>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</si>
  <si>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</si>
  <si>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</si>
  <si>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</si>
  <si>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</si>
  <si>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</si>
  <si>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</si>
  <si>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</si>
  <si>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</si>
  <si>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</si>
  <si>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</si>
  <si>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</si>
  <si>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</si>
  <si>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</si>
  <si>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</si>
  <si>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</si>
  <si>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</si>
  <si>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</si>
  <si>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</si>
  <si>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</si>
  <si>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</si>
  <si>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</si>
  <si>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</si>
  <si>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</si>
  <si>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</si>
  <si>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</si>
  <si>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</si>
  <si>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</si>
  <si>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</si>
  <si>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</si>
  <si>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</si>
  <si>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</si>
  <si>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</si>
  <si>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</si>
  <si>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</si>
  <si>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</si>
  <si>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</si>
  <si>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</si>
  <si>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</si>
  <si>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</si>
  <si>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</si>
  <si>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</si>
  <si>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</si>
  <si>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</si>
  <si>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</si>
  <si>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</si>
  <si>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</si>
  <si>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</si>
  <si>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</si>
  <si>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</si>
  <si>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</si>
  <si>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</si>
  <si>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</si>
  <si>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</si>
  <si>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</si>
  <si>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</si>
  <si>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</si>
  <si>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</si>
  <si>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</si>
  <si>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</si>
  <si>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</si>
  <si>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</si>
  <si>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</si>
  <si>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</si>
  <si>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</si>
  <si>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</si>
  <si>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</si>
  <si>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</si>
  <si>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</si>
  <si>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</si>
  <si>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</si>
  <si>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</si>
  <si>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</si>
  <si>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</si>
  <si>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</si>
  <si>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</si>
  <si>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</si>
  <si>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</si>
  <si>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</si>
  <si>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</si>
  <si>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</si>
  <si>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</si>
  <si>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</si>
  <si>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</si>
  <si>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</si>
  <si>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</si>
  <si>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</si>
  <si>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</si>
  <si>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</si>
  <si>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</si>
  <si>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</si>
  <si>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</si>
  <si>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</si>
  <si>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</si>
  <si>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</si>
  <si>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</si>
  <si>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</si>
  <si>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</si>
  <si>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</si>
  <si>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</si>
  <si>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</si>
  <si>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</si>
  <si>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</si>
  <si>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</si>
  <si>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</si>
  <si>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</si>
  <si>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</si>
  <si>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</si>
  <si>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</si>
  <si>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</si>
  <si>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</si>
  <si>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</si>
  <si>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</si>
  <si>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</si>
  <si>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</si>
  <si>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</si>
  <si>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</si>
  <si>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</si>
  <si>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</si>
  <si>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</si>
  <si>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</si>
  <si>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</si>
  <si>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</si>
  <si>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</si>
  <si>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</si>
  <si>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</si>
  <si>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</si>
  <si>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</si>
  <si>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</si>
  <si>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</si>
  <si>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</si>
  <si>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</si>
  <si>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</si>
  <si>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</si>
  <si>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</si>
  <si>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</si>
  <si>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</si>
  <si>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</si>
  <si>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</si>
  <si>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</si>
  <si>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</si>
  <si>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</si>
  <si>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</si>
  <si>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</si>
  <si>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</si>
  <si>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</si>
  <si>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</si>
  <si>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</si>
  <si>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</si>
  <si>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</si>
  <si>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</si>
  <si>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</si>
  <si>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</si>
  <si>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</si>
  <si>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</si>
  <si>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</si>
  <si>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</si>
  <si>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</si>
  <si>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</si>
  <si>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</si>
  <si>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</si>
  <si>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</si>
  <si>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</si>
  <si>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</si>
  <si>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</si>
  <si>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</si>
  <si>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</si>
  <si>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</si>
  <si>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</si>
  <si>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</si>
  <si>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</si>
  <si>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</si>
  <si>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</si>
  <si>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</si>
  <si>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</si>
  <si>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</si>
  <si>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</si>
  <si>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</si>
  <si>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</si>
  <si>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</si>
  <si>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</si>
  <si>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</si>
  <si>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</si>
  <si>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</si>
  <si>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</si>
  <si>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</si>
  <si>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</si>
  <si>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</si>
  <si>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</si>
  <si>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</si>
  <si>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</si>
  <si>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</si>
  <si>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</si>
  <si>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</si>
  <si>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</si>
  <si>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</si>
  <si>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</si>
  <si>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</si>
  <si>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</si>
  <si>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</si>
  <si>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</si>
  <si>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</si>
  <si>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</si>
  <si>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</si>
  <si>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</si>
  <si>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</si>
  <si>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</si>
  <si>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</si>
  <si>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</si>
  <si>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</si>
  <si>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</si>
  <si>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</si>
  <si>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</si>
  <si>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</si>
  <si>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</si>
  <si>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</si>
  <si>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</si>
  <si>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</si>
  <si>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</si>
  <si>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</si>
  <si>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</si>
  <si>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</si>
  <si>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</si>
  <si>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</si>
  <si>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</si>
  <si>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</si>
  <si>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</si>
  <si>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</si>
  <si>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</si>
  <si>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</si>
  <si>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</si>
  <si>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</si>
  <si>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</si>
  <si>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</si>
  <si>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</si>
  <si>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</si>
  <si>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</si>
  <si>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</si>
  <si>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</si>
  <si>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</si>
  <si>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</si>
  <si>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</si>
  <si>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</si>
  <si>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</si>
  <si>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</si>
  <si>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</si>
  <si>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</si>
  <si>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</si>
  <si>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</si>
  <si>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</si>
  <si>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</si>
  <si>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</si>
  <si>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</si>
  <si>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</si>
  <si>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</si>
  <si>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</si>
  <si>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</si>
  <si>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</si>
  <si>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</si>
  <si>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</si>
  <si>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</si>
  <si>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</si>
  <si>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</si>
  <si>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</si>
  <si>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</si>
  <si>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</si>
  <si>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</si>
  <si>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</si>
  <si>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</si>
  <si>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</si>
  <si>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</si>
  <si>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</si>
  <si>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</si>
  <si>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</si>
  <si>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</si>
  <si>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</si>
  <si>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</si>
  <si>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</si>
  <si>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</si>
  <si>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</si>
  <si>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</si>
  <si>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</si>
  <si>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</si>
  <si>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</si>
  <si>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</si>
  <si>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</si>
  <si>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</si>
  <si>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</si>
  <si>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</si>
  <si>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</si>
  <si>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</si>
  <si>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</si>
  <si>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</si>
  <si>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</si>
  <si>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</si>
  <si>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</si>
  <si>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</si>
  <si>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</si>
  <si>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</si>
  <si>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</si>
  <si>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</si>
  <si>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</si>
  <si>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</si>
  <si>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</si>
  <si>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</si>
  <si>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</si>
  <si>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</si>
  <si>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</si>
  <si>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</si>
  <si>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</si>
  <si>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</si>
  <si>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</si>
  <si>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</si>
  <si>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</si>
  <si>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</si>
  <si>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</si>
  <si>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</si>
  <si>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</si>
  <si>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</si>
  <si>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</si>
  <si>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</si>
  <si>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</si>
  <si>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</si>
  <si>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</si>
  <si>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</si>
  <si>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</si>
  <si>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</si>
  <si>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</si>
  <si>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</si>
  <si>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</si>
  <si>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</si>
  <si>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</si>
  <si>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</si>
  <si>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</si>
  <si>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</si>
  <si>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</si>
  <si>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</si>
  <si>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</si>
  <si>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</si>
  <si>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</si>
  <si>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</si>
  <si>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</si>
  <si>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</si>
  <si>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</si>
  <si>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</si>
  <si>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</si>
  <si>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</si>
  <si>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</si>
  <si>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</si>
  <si>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</si>
  <si>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</si>
  <si>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</si>
  <si>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</si>
  <si>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</si>
  <si>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</si>
  <si>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</si>
  <si>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</si>
  <si>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</si>
  <si>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</si>
  <si>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</si>
  <si>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</si>
  <si>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</si>
  <si>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</si>
  <si>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</si>
  <si>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</si>
  <si>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</si>
  <si>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</si>
  <si>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</si>
  <si>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</si>
  <si>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</si>
  <si>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</si>
  <si>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</si>
  <si>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</si>
  <si>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</si>
  <si>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</si>
  <si>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</si>
  <si>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</si>
  <si>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</si>
  <si>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</si>
  <si>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</si>
  <si>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</si>
  <si>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</si>
  <si>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</si>
  <si>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</si>
  <si>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</si>
  <si>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</si>
  <si>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</si>
  <si>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</si>
  <si>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</si>
  <si>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</si>
  <si>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</si>
  <si>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</si>
  <si>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</si>
  <si>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</si>
  <si>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</si>
  <si>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</si>
  <si>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</si>
  <si>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</si>
  <si>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</si>
  <si>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</si>
  <si>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</si>
  <si>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</si>
  <si>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</si>
  <si>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</si>
  <si>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</si>
  <si>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</si>
  <si>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</si>
  <si>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</si>
  <si>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</si>
  <si>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</si>
  <si>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</si>
  <si>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</si>
  <si>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</si>
  <si>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</si>
  <si>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</si>
  <si>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</si>
  <si>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</si>
  <si>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</si>
  <si>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</si>
  <si>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</si>
  <si>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</si>
  <si>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</si>
  <si>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</si>
  <si>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</si>
  <si>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</si>
  <si>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</si>
  <si>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</si>
  <si>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</si>
  <si>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</si>
  <si>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</si>
  <si>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</si>
  <si>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</si>
  <si>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</si>
  <si>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</si>
  <si>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</si>
  <si>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</si>
  <si>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</si>
  <si>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</si>
  <si>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</si>
  <si>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</si>
  <si>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</si>
  <si>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</si>
  <si>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</si>
  <si>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</si>
  <si>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</si>
  <si>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</si>
  <si>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</si>
  <si>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</si>
  <si>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</si>
  <si>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</si>
  <si>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</si>
  <si>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</si>
  <si>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</si>
  <si>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</si>
  <si>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</si>
  <si>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</si>
  <si>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</si>
  <si>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</si>
  <si>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</si>
  <si>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</si>
  <si>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</si>
  <si>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</si>
  <si>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</si>
  <si>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</si>
  <si>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</si>
  <si>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</si>
  <si>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</si>
  <si>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</si>
  <si>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</si>
  <si>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</si>
  <si>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</si>
  <si>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</si>
  <si>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</si>
  <si>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</si>
  <si>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</si>
  <si>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</si>
  <si>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</si>
  <si>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</si>
  <si>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</si>
  <si>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</si>
  <si>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</si>
  <si>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</si>
  <si>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</si>
  <si>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</si>
  <si>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</si>
  <si>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</si>
  <si>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</si>
  <si>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</si>
  <si>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</si>
  <si>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</si>
  <si>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</si>
  <si>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</si>
  <si>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</si>
  <si>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</si>
  <si>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</si>
  <si>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</si>
  <si>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</si>
  <si>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</si>
  <si>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</si>
  <si>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</si>
  <si>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</si>
  <si>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</si>
  <si>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</si>
  <si>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</si>
  <si>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</si>
  <si>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</si>
  <si>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</si>
  <si>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</si>
  <si>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</si>
  <si>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</si>
  <si>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</si>
  <si>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</si>
  <si>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</si>
  <si>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</si>
  <si>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</si>
  <si>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</si>
  <si>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</si>
  <si>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</si>
  <si>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</si>
  <si>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</si>
  <si>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</si>
  <si>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</si>
  <si>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</si>
  <si>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</si>
  <si>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</si>
  <si>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</si>
  <si>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</si>
  <si>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</si>
  <si>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</si>
  <si>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</si>
  <si>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</si>
  <si>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</si>
  <si>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</si>
  <si>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</si>
  <si>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</si>
  <si>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</si>
  <si>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</si>
  <si>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</si>
  <si>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</si>
  <si>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</si>
  <si>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</si>
  <si>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</si>
  <si>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</si>
  <si>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</si>
  <si>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</si>
  <si>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</si>
  <si>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</si>
  <si>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</si>
  <si>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</si>
  <si>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</si>
  <si>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</si>
  <si>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</si>
  <si>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</si>
  <si>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</si>
  <si>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</si>
  <si>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</si>
  <si>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</si>
  <si>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</si>
  <si>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</si>
  <si>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</si>
  <si>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</si>
  <si>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</si>
  <si>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</si>
  <si>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</si>
  <si>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</si>
  <si>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</si>
  <si>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</si>
  <si>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</si>
  <si>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</si>
  <si>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</si>
  <si>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</si>
  <si>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</si>
  <si>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</si>
  <si>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</si>
  <si>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</si>
  <si>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</si>
  <si>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</si>
  <si>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</si>
  <si>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</si>
  <si>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</si>
  <si>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</si>
  <si>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</si>
  <si>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</si>
  <si>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</si>
  <si>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</si>
  <si>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</si>
  <si>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</si>
  <si>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</si>
  <si>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</si>
  <si>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</si>
  <si>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</si>
  <si>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</si>
  <si>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</si>
  <si>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</si>
  <si>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</si>
  <si>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</si>
  <si>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</si>
  <si>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</si>
  <si>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</si>
  <si>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</si>
  <si>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</si>
  <si>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</si>
  <si>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</si>
  <si>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</si>
  <si>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</si>
  <si>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</si>
  <si>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</si>
  <si>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</si>
  <si>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</si>
  <si>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</si>
  <si>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</si>
  <si>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</si>
  <si>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</si>
  <si>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</si>
  <si>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</si>
  <si>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</si>
  <si>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</si>
  <si>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</si>
  <si>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</si>
  <si>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</si>
  <si>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</si>
  <si>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</si>
  <si>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</si>
  <si>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</si>
  <si>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</si>
  <si>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</si>
  <si>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</si>
  <si>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</si>
  <si>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</si>
  <si>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</si>
  <si>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</si>
  <si>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</si>
  <si>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</si>
  <si>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</si>
  <si>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</si>
  <si>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</si>
  <si>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</si>
  <si>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</si>
  <si>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</si>
  <si>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</si>
  <si>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</si>
  <si>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</si>
  <si>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</si>
  <si>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</si>
  <si>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</si>
  <si>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</si>
  <si>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</si>
  <si>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</si>
  <si>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</si>
  <si>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</si>
  <si>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</si>
  <si>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</si>
  <si>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</si>
  <si>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</si>
  <si>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</si>
  <si>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</si>
  <si>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</si>
  <si>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</si>
  <si>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</si>
  <si>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</si>
  <si>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</si>
  <si>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</si>
  <si>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</si>
  <si>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</si>
  <si>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</si>
  <si>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</si>
  <si>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</si>
  <si>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</si>
  <si>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</si>
  <si>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</si>
  <si>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</si>
  <si>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</si>
  <si>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</si>
  <si>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</si>
  <si>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</si>
  <si>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</si>
  <si>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</si>
  <si>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</si>
  <si>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</si>
  <si>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</si>
  <si>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</si>
  <si>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</si>
  <si>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</si>
  <si>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</si>
  <si>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</si>
  <si>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</si>
  <si>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</si>
  <si>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</si>
  <si>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</si>
  <si>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</si>
  <si>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</si>
  <si>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</si>
  <si>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</si>
  <si>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</si>
  <si>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</si>
  <si>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</si>
  <si>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</si>
  <si>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</si>
  <si>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</si>
  <si>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</si>
  <si>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</si>
  <si>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</si>
  <si>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</si>
  <si>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</si>
  <si>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</si>
  <si>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</si>
  <si>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</si>
  <si>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</si>
  <si>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</si>
  <si>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</si>
  <si>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</si>
  <si>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</si>
  <si>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</si>
  <si>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</si>
  <si>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</si>
  <si>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</si>
  <si>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</si>
  <si>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</si>
  <si>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</si>
  <si>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</si>
  <si>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</si>
  <si>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</si>
  <si>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</si>
  <si>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</si>
  <si>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</si>
  <si>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</si>
  <si>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</si>
  <si>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</si>
  <si>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</si>
  <si>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</si>
  <si>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</si>
  <si>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</si>
  <si>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</si>
  <si>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</si>
  <si>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</si>
  <si>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</si>
  <si>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</si>
  <si>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</si>
  <si>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</si>
  <si>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</si>
  <si>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</si>
  <si>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</si>
  <si>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</si>
  <si>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</si>
  <si>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</si>
  <si>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</si>
  <si>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</si>
  <si>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</si>
  <si>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</si>
  <si>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</si>
  <si>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</si>
  <si>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</si>
  <si>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</si>
  <si>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</si>
  <si>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</si>
  <si>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</si>
  <si>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</si>
  <si>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</si>
  <si>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</si>
  <si>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</si>
  <si>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</si>
  <si>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</si>
  <si>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</si>
  <si>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</si>
  <si>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</si>
  <si>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</si>
  <si>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</si>
  <si>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</si>
  <si>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</si>
  <si>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</si>
  <si>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</si>
  <si>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</si>
  <si>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</si>
  <si>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</si>
  <si>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</si>
  <si>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</si>
  <si>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</si>
  <si>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</si>
  <si>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</si>
  <si>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</si>
  <si>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</si>
  <si>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</si>
  <si>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</si>
  <si>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</si>
  <si>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</si>
  <si>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</si>
  <si>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</si>
  <si>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</si>
  <si>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</si>
  <si>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</si>
  <si>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</si>
  <si>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</si>
  <si>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</si>
  <si>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</si>
  <si>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</si>
  <si>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</si>
  <si>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</si>
  <si>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</si>
  <si>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</si>
  <si>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</si>
  <si>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</si>
  <si>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</si>
  <si>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</si>
  <si>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</si>
  <si>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</si>
  <si>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</si>
  <si>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</si>
  <si>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</si>
  <si>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</si>
  <si>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</si>
  <si>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</si>
  <si>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</si>
  <si>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</si>
  <si>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</si>
  <si>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</si>
  <si>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</si>
  <si>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</si>
  <si>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</si>
  <si>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</si>
  <si>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</si>
  <si>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</si>
  <si>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</si>
  <si>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</si>
  <si>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</si>
  <si>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</si>
  <si>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</si>
  <si>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</si>
  <si>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</si>
  <si>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</si>
  <si>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</si>
  <si>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</si>
  <si>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</si>
  <si>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</si>
  <si>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</si>
  <si>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</si>
  <si>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</si>
  <si>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</si>
  <si>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</si>
  <si>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</si>
  <si>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</si>
  <si>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</si>
  <si>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</si>
  <si>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</si>
  <si>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</si>
  <si>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</si>
  <si>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</si>
  <si>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</si>
  <si>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</si>
  <si>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</si>
  <si>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</si>
  <si>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</si>
  <si>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</si>
  <si>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</si>
  <si>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</si>
  <si>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</si>
  <si>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</si>
  <si>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</si>
  <si>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</si>
  <si>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</si>
  <si>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</si>
  <si>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</si>
  <si>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</si>
  <si>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</si>
  <si>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</si>
  <si>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</si>
  <si>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</si>
  <si>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</si>
  <si>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</si>
  <si>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</si>
  <si>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</si>
  <si>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</si>
  <si>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</si>
  <si>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</si>
  <si>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</si>
  <si>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</si>
  <si>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</si>
  <si>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</si>
  <si>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</si>
  <si>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</si>
  <si>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</si>
  <si>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</si>
  <si>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</si>
  <si>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</si>
  <si>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</si>
  <si>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</si>
  <si>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</si>
  <si>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</si>
  <si>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</si>
  <si>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</si>
  <si>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</si>
  <si>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</si>
  <si>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</si>
  <si>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</si>
  <si>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</si>
  <si>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</si>
  <si>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</si>
  <si>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</si>
  <si>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</si>
  <si>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</si>
  <si>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</si>
  <si>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</si>
  <si>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</si>
  <si>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</si>
  <si>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</si>
  <si>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</si>
  <si>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</si>
  <si>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</si>
  <si>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</si>
  <si>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</si>
  <si>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</si>
  <si>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</si>
  <si>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</si>
  <si>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</si>
  <si>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</si>
  <si>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</si>
  <si>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</si>
  <si>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</si>
  <si>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</si>
  <si>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</si>
  <si>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</si>
  <si>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</si>
  <si>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</si>
  <si>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</si>
  <si>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</si>
  <si>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</si>
  <si>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</si>
  <si>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</si>
  <si>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</si>
  <si>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</si>
  <si>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</si>
  <si>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</si>
  <si>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</si>
  <si>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</si>
  <si>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</si>
  <si>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</si>
  <si>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</si>
  <si>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</si>
  <si>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</si>
  <si>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</si>
  <si>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</si>
  <si>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</si>
  <si>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</si>
  <si>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</si>
  <si>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</si>
  <si>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</si>
  <si>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</si>
  <si>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</si>
  <si>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</si>
  <si>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</si>
  <si>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</si>
  <si>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</si>
  <si>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</si>
  <si>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</si>
  <si>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</si>
  <si>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</si>
  <si>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</si>
  <si>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</si>
  <si>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</si>
  <si>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</si>
  <si>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</si>
  <si>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</si>
  <si>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</si>
  <si>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</si>
  <si>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</si>
  <si>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</si>
  <si>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</si>
  <si>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</si>
  <si>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</si>
  <si>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</si>
  <si>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</si>
  <si>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</si>
  <si>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</si>
  <si>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</si>
  <si>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</si>
  <si>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</si>
  <si>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</si>
  <si>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</si>
  <si>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</si>
  <si>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</si>
  <si>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</si>
  <si>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</si>
  <si>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</si>
  <si>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</si>
  <si>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</si>
  <si>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</si>
  <si>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</si>
  <si>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</si>
  <si>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</si>
  <si>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</si>
  <si>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</si>
  <si>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</si>
  <si>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</si>
  <si>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</si>
  <si>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</si>
  <si>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</si>
  <si>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</si>
  <si>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</si>
  <si>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</si>
  <si>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</si>
  <si>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</si>
  <si>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</si>
  <si>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</si>
  <si>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</si>
  <si>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</si>
  <si>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</si>
  <si>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</si>
  <si>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</si>
  <si>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</si>
  <si>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</si>
  <si>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</si>
  <si>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</si>
  <si>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</si>
  <si>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</si>
  <si>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</si>
  <si>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</si>
  <si>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</si>
  <si>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</si>
  <si>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</si>
  <si>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</si>
  <si>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</si>
  <si>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</si>
  <si>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</si>
  <si>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</si>
  <si>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</si>
  <si>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</si>
  <si>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</si>
  <si>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</si>
  <si>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</si>
  <si>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</si>
  <si>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</si>
  <si>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</si>
  <si>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</si>
  <si>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</si>
  <si>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</si>
  <si>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</si>
  <si>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</si>
  <si>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</si>
  <si>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</si>
  <si>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</si>
  <si>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</si>
  <si>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</si>
  <si>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</si>
  <si>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</si>
  <si>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</si>
  <si>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</si>
  <si>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</si>
  <si>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</si>
  <si>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</si>
  <si>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</si>
  <si>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</si>
  <si>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</si>
  <si>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</si>
  <si>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</si>
  <si>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</si>
  <si>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</si>
  <si>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</si>
  <si>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</si>
  <si>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</si>
  <si>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</si>
  <si>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</si>
  <si>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</si>
  <si>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</si>
  <si>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</si>
  <si>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</si>
  <si>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</si>
  <si>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</si>
  <si>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</si>
  <si>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</si>
  <si>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</si>
  <si>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</si>
  <si>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</si>
  <si>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</si>
  <si>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</si>
  <si>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</si>
  <si>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</si>
  <si>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</si>
  <si>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</si>
  <si>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</si>
  <si>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</si>
  <si>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</si>
  <si>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</si>
  <si>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</si>
  <si>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</si>
  <si>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</si>
  <si>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</si>
  <si>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</si>
  <si>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</si>
  <si>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</si>
  <si>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</si>
  <si>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</si>
  <si>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</si>
  <si>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</si>
  <si>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</si>
  <si>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</si>
  <si>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</si>
  <si>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</si>
  <si>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</si>
  <si>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</si>
  <si>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</si>
  <si>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</si>
  <si>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</si>
  <si>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</si>
  <si>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</si>
  <si>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</si>
  <si>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</si>
  <si>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</si>
  <si>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</si>
  <si>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</si>
  <si>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</si>
  <si>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</si>
  <si>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</si>
  <si>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</si>
  <si>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</si>
  <si>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</si>
  <si>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</si>
  <si>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</si>
  <si>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</si>
  <si>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</si>
  <si>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</si>
  <si>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</si>
  <si>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</si>
  <si>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</si>
  <si>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</si>
  <si>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</si>
  <si>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</si>
  <si>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</si>
  <si>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</si>
  <si>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</si>
  <si>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</si>
  <si>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</si>
  <si>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</si>
  <si>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</si>
  <si>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</si>
  <si>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</si>
  <si>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</si>
  <si>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</si>
  <si>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</si>
  <si>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</si>
  <si>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</si>
  <si>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</si>
  <si>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</si>
  <si>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</si>
  <si>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</si>
  <si>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</si>
  <si>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</si>
  <si>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</si>
  <si>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</si>
  <si>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</si>
  <si>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</si>
  <si>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</si>
  <si>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</si>
  <si>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</si>
  <si>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</si>
  <si>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</si>
  <si>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</si>
  <si>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</si>
  <si>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</si>
  <si>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</si>
  <si>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</si>
  <si>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</si>
  <si>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</si>
  <si>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</si>
  <si>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</si>
  <si>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</si>
  <si>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</si>
  <si>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</si>
  <si>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</si>
  <si>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</si>
  <si>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</si>
  <si>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</si>
  <si>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</si>
  <si>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</si>
  <si>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</si>
  <si>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</si>
  <si>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</si>
  <si>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</si>
  <si>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</si>
  <si>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</si>
  <si>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</si>
  <si>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</si>
  <si>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</si>
  <si>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</si>
  <si>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</si>
  <si>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</si>
  <si>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</si>
  <si>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</si>
  <si>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</si>
  <si>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</si>
  <si>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</si>
  <si>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</si>
  <si>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</si>
  <si>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</si>
  <si>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</si>
  <si>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</si>
  <si>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</si>
  <si>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</si>
  <si>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</si>
  <si>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</si>
  <si>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</si>
  <si>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</si>
  <si>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</si>
  <si>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</si>
  <si>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</si>
  <si>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</si>
  <si>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</si>
  <si>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</si>
  <si>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</si>
  <si>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</si>
  <si>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</si>
  <si>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</si>
  <si>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</si>
  <si>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</si>
  <si>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</si>
  <si>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</si>
  <si>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</si>
  <si>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</si>
  <si>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</si>
  <si>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</si>
  <si>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</si>
  <si>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</si>
  <si>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</si>
  <si>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</si>
  <si>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</si>
  <si>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</si>
  <si>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</si>
  <si>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</si>
  <si>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</si>
  <si>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</si>
  <si>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</si>
  <si>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</si>
  <si>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</si>
  <si>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</si>
  <si>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</si>
  <si>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</si>
  <si>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</si>
  <si>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</si>
  <si>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</si>
  <si>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</si>
  <si>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</si>
  <si>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</si>
  <si>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</si>
  <si>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</si>
  <si>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</si>
  <si>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</si>
  <si>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</si>
  <si>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</si>
  <si>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</si>
  <si>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</si>
  <si>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</si>
  <si>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</si>
  <si>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</si>
  <si>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</si>
  <si>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</si>
  <si>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</si>
  <si>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</si>
  <si>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</si>
  <si>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</si>
  <si>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</si>
  <si>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</si>
  <si>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</si>
  <si>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</si>
  <si>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</si>
  <si>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</si>
  <si>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</si>
  <si>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</si>
  <si>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</si>
  <si>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</si>
  <si>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</si>
  <si>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</si>
  <si>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</si>
  <si>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</si>
  <si>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</si>
  <si>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</si>
  <si>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</si>
  <si>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</si>
  <si>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</si>
  <si>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</si>
  <si>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</si>
  <si>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</si>
  <si>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</si>
  <si>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</si>
  <si>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</si>
  <si>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</si>
  <si>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</si>
  <si>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</si>
  <si>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</si>
  <si>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</si>
  <si>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</si>
  <si>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</si>
  <si>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</si>
  <si>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</si>
  <si>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</si>
  <si>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</si>
  <si>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</si>
  <si>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</si>
  <si>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</si>
  <si>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</si>
  <si>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</si>
  <si>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</si>
  <si>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</si>
  <si>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</si>
  <si>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</si>
  <si>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</si>
  <si>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</si>
  <si>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</si>
  <si>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</si>
  <si>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</si>
  <si>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</si>
  <si>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</si>
  <si>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</si>
  <si>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</si>
  <si>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</si>
  <si>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</si>
  <si>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</si>
  <si>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</si>
  <si>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</si>
  <si>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</si>
  <si>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</si>
  <si>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</si>
  <si>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</si>
  <si>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</si>
  <si>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</si>
  <si>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</si>
  <si>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</si>
  <si>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</si>
  <si>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</si>
  <si>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</si>
  <si>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</si>
  <si>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</si>
  <si>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</si>
  <si>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</si>
  <si>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</si>
  <si>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</si>
  <si>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</si>
  <si>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</si>
  <si>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</si>
  <si>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</si>
  <si>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</si>
  <si>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</si>
  <si>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</si>
  <si>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</si>
  <si>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</si>
  <si>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</si>
  <si>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</si>
  <si>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</si>
  <si>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</si>
  <si>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</si>
  <si>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</si>
  <si>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</si>
  <si>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</si>
  <si>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</si>
  <si>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</si>
  <si>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</si>
  <si>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</si>
  <si>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</si>
  <si>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</si>
  <si>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</si>
  <si>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</si>
  <si>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</si>
  <si>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</si>
  <si>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</si>
  <si>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</si>
  <si>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</si>
  <si>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</si>
  <si>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</si>
  <si>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</si>
  <si>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</si>
  <si>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</si>
  <si>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</si>
  <si>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</si>
  <si>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</si>
  <si>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</si>
  <si>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</si>
  <si>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</si>
  <si>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</si>
  <si>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</si>
  <si>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</si>
  <si>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</si>
  <si>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</si>
  <si>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</si>
  <si>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</si>
  <si>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</si>
  <si>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</si>
  <si>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</si>
  <si>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</si>
  <si>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</si>
  <si>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</si>
  <si>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</si>
  <si>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</si>
  <si>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</si>
  <si>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</si>
  <si>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</si>
  <si>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</si>
  <si>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</si>
  <si>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</si>
  <si>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</si>
  <si>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</si>
  <si>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</si>
  <si>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</si>
  <si>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</si>
  <si>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</si>
  <si>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</si>
  <si>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</si>
  <si>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</si>
  <si>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</si>
  <si>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</si>
  <si>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</si>
  <si>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</si>
  <si>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</si>
  <si>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</si>
  <si>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</si>
  <si>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</si>
  <si>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</si>
  <si>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</si>
  <si>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</si>
  <si>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</si>
  <si>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</si>
  <si>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</si>
  <si>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</si>
  <si>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</si>
  <si>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</si>
  <si>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</si>
  <si>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</si>
  <si>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</si>
  <si>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</si>
  <si>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</si>
  <si>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</si>
  <si>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</si>
  <si>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</si>
  <si>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</si>
  <si>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</si>
  <si>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</si>
  <si>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</si>
  <si>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</si>
  <si>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</si>
  <si>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</si>
  <si>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</si>
  <si>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</si>
  <si>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</si>
  <si>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</si>
  <si>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</si>
  <si>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</si>
  <si>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</si>
  <si>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</si>
  <si>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</si>
  <si>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</si>
  <si>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</si>
  <si>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</si>
  <si>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</si>
  <si>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</si>
  <si>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</si>
  <si>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</si>
  <si>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</si>
  <si>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</si>
  <si>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</si>
  <si>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</si>
  <si>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</si>
  <si>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</si>
  <si>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</si>
  <si>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</si>
  <si>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</si>
  <si>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</si>
  <si>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</si>
  <si>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</si>
  <si>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</si>
  <si>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</si>
  <si>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</si>
  <si>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</si>
  <si>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</si>
  <si>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</si>
  <si>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</si>
  <si>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</si>
  <si>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</si>
  <si>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</si>
  <si>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</si>
  <si>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</si>
  <si>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</si>
  <si>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</si>
  <si>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</si>
  <si>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</si>
  <si>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</si>
  <si>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</si>
  <si>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</si>
  <si>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</si>
  <si>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</si>
  <si>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</si>
  <si>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</si>
  <si>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</si>
  <si>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</si>
  <si>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</si>
  <si>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</si>
  <si>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</si>
  <si>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</si>
  <si>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</si>
  <si>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</si>
  <si>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</si>
  <si>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</si>
  <si>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</si>
  <si>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</si>
  <si>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</si>
  <si>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</si>
  <si>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</si>
  <si>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</si>
  <si>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</si>
  <si>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</si>
  <si>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</si>
  <si>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</si>
  <si>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</si>
  <si>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</si>
  <si>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</si>
  <si>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</si>
  <si>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</si>
  <si>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</si>
  <si>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</si>
  <si>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</si>
  <si>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</si>
  <si>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</si>
  <si>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</si>
  <si>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</si>
  <si>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</si>
  <si>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</si>
  <si>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</si>
  <si>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</si>
  <si>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</si>
  <si>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</si>
  <si>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</si>
  <si>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</si>
  <si>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</si>
  <si>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</si>
  <si>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</si>
  <si>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</si>
  <si>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</si>
  <si>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</si>
  <si>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</si>
  <si>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</si>
  <si>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</si>
  <si>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</si>
  <si>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</si>
  <si>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</si>
  <si>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</si>
  <si>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</si>
  <si>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</si>
  <si>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</si>
  <si>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</si>
  <si>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</si>
  <si>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</si>
  <si>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</si>
  <si>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</si>
  <si>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</si>
  <si>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</si>
  <si>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</si>
  <si>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</si>
  <si>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</si>
  <si>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</si>
  <si>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</si>
  <si>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</si>
  <si>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</si>
  <si>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</si>
  <si>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</si>
  <si>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</si>
  <si>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</si>
  <si>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</si>
  <si>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</si>
  <si>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</si>
  <si>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</si>
  <si>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</si>
  <si>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</si>
  <si>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</si>
  <si>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</si>
  <si>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</si>
  <si>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</si>
  <si>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</si>
  <si>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</si>
  <si>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</si>
  <si>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</si>
  <si>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</si>
  <si>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</si>
  <si>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</si>
  <si>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</si>
  <si>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</si>
  <si>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</si>
  <si>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</si>
  <si>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</si>
  <si>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</si>
  <si>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</si>
  <si>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</si>
  <si>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</si>
  <si>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</si>
  <si>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</si>
  <si>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</si>
  <si>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</si>
  <si>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</si>
  <si>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</si>
  <si>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</si>
  <si>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</si>
  <si>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</si>
  <si>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</si>
  <si>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</si>
  <si>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</si>
  <si>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</si>
  <si>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</si>
  <si>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</si>
  <si>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</si>
  <si>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</si>
  <si>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</si>
  <si>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</si>
  <si>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</si>
  <si>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</si>
  <si>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</si>
  <si>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</si>
  <si>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</si>
  <si>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</si>
  <si>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</si>
  <si>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</si>
  <si>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</si>
  <si>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</si>
  <si>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</si>
  <si>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</si>
  <si>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</si>
  <si>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</si>
  <si>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</si>
  <si>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</si>
  <si>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</si>
  <si>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</si>
  <si>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</si>
  <si>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</si>
  <si>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</si>
  <si>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</si>
  <si>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</si>
  <si>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</si>
  <si>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</si>
  <si>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</si>
  <si>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</si>
  <si>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</si>
  <si>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</si>
  <si>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</si>
  <si>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</si>
  <si>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</si>
  <si>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</si>
  <si>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</si>
  <si>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</si>
  <si>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</si>
  <si>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</si>
  <si>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</si>
  <si>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</si>
  <si>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</si>
  <si>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</si>
  <si>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</si>
  <si>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</si>
  <si>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</si>
  <si>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</si>
  <si>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</si>
  <si>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</si>
  <si>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</si>
  <si>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</si>
  <si>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</si>
  <si>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</si>
  <si>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</si>
  <si>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</si>
  <si>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</si>
  <si>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</si>
  <si>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</si>
  <si>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</si>
  <si>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</si>
  <si>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</si>
  <si>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</si>
  <si>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</si>
  <si>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</si>
  <si>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</si>
  <si>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</si>
  <si>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</si>
  <si>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</si>
  <si>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</si>
  <si>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</si>
  <si>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</si>
  <si>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</si>
  <si>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</si>
  <si>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</si>
  <si>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</si>
  <si>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</si>
  <si>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</si>
  <si>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</si>
  <si>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</si>
  <si>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</si>
  <si>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</si>
  <si>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</si>
  <si>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</si>
  <si>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</si>
  <si>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</si>
  <si>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</si>
  <si>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</si>
  <si>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</si>
  <si>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</si>
  <si>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</si>
  <si>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</si>
  <si>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</si>
  <si>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</si>
  <si>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</si>
  <si>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</si>
  <si>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</si>
  <si>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</si>
  <si>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</si>
  <si>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</si>
  <si>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</si>
  <si>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</si>
  <si>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</si>
  <si>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</si>
  <si>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</si>
  <si>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</si>
  <si>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</si>
  <si>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</si>
  <si>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</si>
  <si>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</si>
  <si>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</si>
  <si>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</si>
  <si>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</si>
  <si>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</si>
  <si>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</si>
  <si>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</si>
  <si>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</si>
  <si>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</si>
  <si>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</si>
  <si>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</si>
  <si>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</si>
  <si>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</si>
  <si>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</si>
  <si>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</si>
  <si>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</si>
  <si>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</si>
  <si>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</si>
  <si>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</si>
  <si>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</si>
  <si>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</si>
  <si>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</si>
  <si>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</si>
  <si>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</si>
  <si>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</si>
  <si>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</si>
  <si>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</si>
  <si>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</si>
  <si>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</si>
  <si>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</si>
  <si>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</si>
  <si>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</si>
  <si>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</si>
  <si>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</si>
  <si>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</si>
  <si>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</si>
  <si>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</si>
  <si>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</si>
  <si>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</si>
  <si>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</si>
  <si>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</si>
  <si>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</si>
  <si>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</si>
  <si>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</si>
  <si>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</si>
  <si>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</si>
  <si>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</si>
  <si>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</si>
  <si>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</si>
  <si>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</si>
  <si>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</si>
  <si>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</si>
  <si>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</si>
  <si>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</si>
  <si>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</si>
  <si>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</si>
  <si>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</si>
  <si>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</si>
  <si>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</si>
  <si>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</si>
  <si>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</si>
  <si>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</si>
  <si>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</si>
  <si>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</si>
  <si>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</si>
  <si>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</si>
  <si>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</si>
  <si>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</si>
  <si>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</si>
  <si>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</si>
  <si>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</si>
  <si>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</si>
  <si>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</si>
  <si>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</si>
  <si>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</si>
  <si>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</si>
  <si>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</si>
  <si>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</si>
  <si>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</si>
  <si>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</si>
  <si>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</si>
  <si>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</si>
  <si>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</si>
  <si>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</si>
  <si>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</si>
  <si>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</si>
  <si>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</si>
  <si>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</si>
  <si>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</si>
  <si>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</si>
  <si>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</si>
  <si>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</si>
  <si>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</si>
  <si>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</si>
  <si>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</si>
  <si>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</si>
  <si>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</si>
  <si>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</si>
  <si>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</si>
  <si>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</si>
  <si>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</si>
  <si>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</si>
  <si>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</si>
  <si>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</si>
  <si>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</si>
  <si>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</si>
  <si>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</si>
  <si>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</si>
  <si>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</si>
  <si>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</si>
  <si>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</si>
  <si>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</si>
  <si>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</si>
  <si>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</si>
  <si>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</si>
  <si>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</si>
  <si>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</si>
  <si>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</si>
  <si>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</si>
  <si>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</si>
  <si>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</si>
  <si>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</si>
  <si>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</si>
  <si>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</si>
  <si>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</si>
  <si>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</si>
  <si>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</si>
  <si>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</si>
  <si>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</si>
  <si>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</si>
  <si>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</si>
  <si>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</si>
  <si>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</si>
  <si>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</si>
  <si>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</si>
  <si>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</si>
  <si>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</si>
  <si>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</si>
  <si>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</si>
  <si>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</si>
  <si>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</si>
  <si>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</si>
  <si>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</si>
  <si>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</si>
  <si>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</si>
  <si>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</si>
  <si>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</si>
  <si>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</si>
  <si>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</si>
  <si>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</si>
  <si>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</si>
  <si>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</si>
  <si>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</si>
  <si>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</si>
  <si>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</si>
  <si>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</si>
  <si>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</si>
  <si>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</si>
  <si>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</si>
  <si>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</si>
  <si>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</si>
  <si>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</si>
  <si>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</si>
  <si>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</si>
  <si>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</si>
  <si>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</si>
  <si>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</si>
  <si>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</si>
  <si>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</si>
  <si>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</si>
  <si>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</si>
  <si>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</si>
  <si>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</si>
  <si>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</si>
  <si>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</si>
  <si>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</si>
  <si>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</si>
  <si>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</si>
  <si>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</si>
  <si>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</si>
  <si>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</si>
  <si>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</si>
  <si>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</si>
  <si>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</si>
  <si>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</si>
  <si>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</si>
  <si>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</si>
  <si>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</si>
  <si>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</si>
  <si>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</si>
  <si>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</si>
  <si>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</si>
  <si>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</si>
  <si>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</si>
  <si>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</si>
  <si>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</si>
  <si>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</si>
  <si>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</si>
  <si>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</si>
  <si>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</si>
  <si>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</si>
  <si>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</si>
  <si>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</si>
  <si>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</si>
  <si>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</si>
  <si>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</si>
  <si>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</si>
  <si>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</si>
  <si>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</si>
  <si>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</si>
  <si>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</si>
  <si>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</si>
  <si>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</si>
  <si>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</si>
  <si>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</si>
  <si>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</si>
  <si>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</si>
  <si>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</si>
  <si>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</si>
  <si>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</si>
  <si>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</si>
  <si>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</si>
  <si>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</si>
  <si>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</si>
  <si>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</si>
  <si>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</si>
  <si>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</si>
  <si>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</si>
  <si>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</si>
  <si>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</si>
  <si>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</si>
  <si>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</si>
  <si>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</si>
  <si>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</si>
  <si>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</si>
  <si>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</si>
  <si>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</si>
  <si>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</si>
  <si>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</si>
  <si>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</si>
  <si>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</si>
  <si>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</si>
  <si>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</si>
  <si>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</si>
  <si>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</si>
  <si>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</si>
  <si>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</si>
  <si>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</si>
  <si>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</si>
  <si>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</si>
  <si>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</si>
  <si>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</si>
  <si>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</si>
  <si>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</si>
  <si>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</si>
  <si>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</si>
  <si>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</si>
  <si>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</si>
  <si>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</si>
  <si>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</si>
  <si>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</si>
  <si>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</si>
  <si>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</si>
  <si>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</si>
  <si>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</si>
  <si>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</si>
  <si>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</si>
  <si>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</si>
  <si>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</si>
  <si>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</si>
  <si>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</si>
  <si>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</si>
  <si>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</si>
  <si>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</si>
  <si>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</si>
  <si>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</si>
  <si>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</si>
  <si>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</si>
  <si>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</si>
  <si>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</si>
  <si>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</si>
  <si>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</si>
  <si>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</si>
  <si>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</si>
  <si>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</si>
  <si>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</si>
  <si>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</si>
  <si>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</si>
  <si>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</si>
  <si>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</si>
  <si>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</si>
  <si>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</si>
  <si>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</si>
  <si>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</si>
  <si>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</si>
  <si>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</si>
  <si>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</si>
  <si>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</si>
  <si>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</si>
  <si>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</si>
  <si>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</si>
  <si>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</si>
  <si>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</si>
  <si>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</si>
  <si>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</si>
  <si>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</si>
  <si>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</si>
  <si>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</si>
  <si>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</si>
  <si>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</si>
  <si>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</si>
  <si>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</si>
  <si>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</si>
  <si>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</si>
  <si>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</si>
  <si>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</si>
  <si>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</si>
  <si>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</si>
  <si>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</si>
  <si>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</si>
  <si>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</si>
  <si>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</si>
  <si>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</si>
  <si>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</si>
  <si>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</si>
  <si>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</si>
  <si>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</si>
  <si>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</si>
  <si>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</si>
  <si>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</si>
  <si>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</si>
  <si>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</si>
  <si>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</si>
  <si>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</si>
  <si>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</si>
  <si>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</si>
  <si>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</si>
  <si>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</si>
  <si>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</si>
  <si>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</si>
  <si>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</si>
  <si>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</si>
  <si>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</si>
  <si>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</si>
  <si>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</si>
  <si>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</si>
  <si>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</si>
  <si>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</si>
  <si>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</si>
  <si>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</si>
  <si>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</si>
  <si>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</si>
  <si>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</si>
  <si>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</si>
  <si>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</si>
  <si>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</si>
  <si>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</si>
  <si>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</si>
  <si>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</si>
  <si>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</si>
  <si>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</si>
  <si>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</si>
  <si>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</si>
  <si>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</si>
  <si>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</si>
  <si>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</si>
  <si>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</si>
  <si>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</si>
  <si>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</si>
  <si>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</si>
  <si>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</si>
  <si>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</si>
  <si>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</si>
  <si>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</si>
  <si>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</si>
  <si>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</si>
  <si>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</si>
  <si>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</si>
  <si>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</si>
  <si>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</si>
  <si>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</si>
  <si>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</si>
  <si>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</si>
  <si>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</si>
  <si>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</si>
  <si>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</si>
  <si>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</si>
  <si>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</si>
  <si>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</si>
  <si>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</si>
  <si>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</si>
  <si>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</si>
  <si>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</si>
  <si>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</si>
  <si>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</si>
  <si>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</si>
  <si>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</si>
  <si>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</si>
  <si>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</si>
  <si>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</si>
  <si>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</si>
  <si>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</si>
  <si>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</si>
  <si>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</si>
  <si>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</si>
  <si>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</si>
  <si>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</si>
  <si>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</si>
  <si>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</si>
  <si>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</si>
  <si>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</si>
  <si>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</si>
  <si>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</si>
  <si>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</si>
  <si>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</si>
  <si>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</si>
  <si>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</si>
  <si>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</si>
  <si>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</si>
  <si>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</si>
  <si>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</si>
  <si>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</si>
  <si>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</si>
  <si>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</si>
  <si>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</si>
  <si>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</si>
  <si>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</si>
  <si>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</si>
  <si>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</si>
  <si>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</si>
  <si>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</si>
  <si>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</si>
  <si>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</si>
  <si>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</si>
  <si>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</si>
  <si>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</si>
  <si>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</si>
  <si>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</si>
  <si>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</si>
  <si>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</si>
  <si>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</si>
  <si>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</si>
  <si>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</si>
  <si>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</si>
  <si>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</si>
  <si>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</si>
  <si>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</si>
  <si>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</si>
  <si>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</si>
  <si>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</si>
  <si>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</si>
  <si>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</si>
  <si>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</si>
  <si>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</si>
  <si>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</si>
  <si>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</si>
  <si>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</si>
  <si>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</si>
  <si>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</si>
  <si>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</si>
  <si>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</si>
  <si>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</si>
  <si>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</si>
  <si>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</si>
  <si>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</si>
  <si>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</si>
  <si>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</si>
  <si>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</si>
  <si>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</si>
  <si>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</si>
  <si>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</si>
  <si>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</si>
  <si>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</si>
  <si>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</si>
  <si>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</si>
  <si>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</si>
  <si>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</si>
  <si>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</si>
  <si>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</si>
  <si>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</si>
  <si>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</si>
  <si>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</si>
  <si>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</si>
  <si>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</si>
  <si>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</si>
  <si>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</si>
  <si>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</si>
  <si>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</si>
  <si>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</si>
  <si>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</si>
  <si>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</si>
  <si>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</si>
  <si>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</si>
  <si>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</si>
  <si>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</si>
  <si>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</si>
  <si>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</si>
  <si>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</si>
  <si>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</si>
  <si>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</si>
  <si>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</si>
  <si>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</si>
  <si>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</si>
  <si>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</si>
  <si>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</si>
  <si>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</si>
  <si>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</si>
  <si>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</si>
  <si>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</si>
  <si>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</si>
  <si>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</si>
  <si>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</si>
  <si>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</si>
  <si>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</si>
  <si>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</si>
  <si>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</si>
  <si>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</si>
  <si>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</si>
  <si>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</si>
  <si>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</si>
  <si>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</si>
  <si>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</si>
  <si>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</si>
  <si>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</si>
  <si>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</si>
  <si>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</si>
  <si>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</si>
  <si>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</si>
  <si>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</si>
  <si>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</si>
  <si>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</si>
  <si>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</si>
  <si>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</si>
  <si>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</si>
  <si>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</si>
  <si>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</si>
  <si>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</si>
  <si>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</si>
  <si>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</si>
  <si>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</si>
  <si>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</si>
  <si>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</si>
  <si>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</si>
  <si>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</si>
  <si>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</si>
  <si>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</si>
  <si>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</si>
  <si>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</si>
  <si>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</si>
  <si>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</si>
  <si>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</si>
  <si>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</si>
  <si>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</si>
  <si>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</si>
  <si>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</si>
  <si>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</si>
  <si>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</si>
  <si>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</si>
  <si>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</si>
  <si>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</si>
  <si>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</si>
  <si>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</si>
  <si>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</si>
  <si>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</si>
  <si>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</si>
  <si>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</si>
  <si>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</si>
  <si>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</si>
  <si>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</si>
  <si>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</si>
  <si>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</si>
  <si>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</si>
  <si>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</si>
  <si>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</si>
  <si>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</si>
  <si>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</si>
  <si>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</si>
  <si>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</si>
  <si>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</si>
  <si>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</si>
  <si>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</si>
  <si>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</si>
  <si>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</si>
  <si>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</si>
  <si>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</si>
  <si>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</si>
  <si>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</si>
  <si>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</si>
  <si>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</si>
  <si>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</si>
  <si>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</si>
  <si>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</si>
  <si>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</si>
  <si>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</si>
  <si>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</si>
  <si>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</si>
  <si>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</si>
  <si>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</si>
  <si>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</si>
  <si>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</si>
  <si>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</si>
  <si>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</si>
  <si>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</si>
  <si>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</si>
  <si>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</si>
  <si>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</si>
  <si>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</si>
  <si>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</si>
  <si>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</si>
  <si>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</si>
  <si>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</si>
  <si>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</si>
  <si>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</si>
  <si>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</si>
  <si>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</si>
  <si>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</si>
  <si>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</si>
  <si>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</si>
  <si>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</si>
  <si>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</si>
  <si>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</si>
  <si>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</si>
  <si>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</si>
  <si>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</si>
  <si>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</si>
  <si>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</si>
  <si>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</si>
  <si>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</si>
  <si>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</si>
  <si>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</si>
  <si>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</si>
  <si>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</si>
  <si>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</si>
  <si>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</si>
  <si>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</si>
  <si>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</si>
  <si>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</si>
  <si>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</si>
  <si>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</si>
  <si>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</si>
  <si>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</si>
  <si>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</si>
  <si>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</si>
  <si>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</si>
  <si>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</si>
  <si>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</si>
  <si>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</si>
  <si>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</si>
  <si>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</si>
  <si>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</si>
  <si>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</si>
  <si>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</si>
  <si>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</si>
  <si>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</si>
  <si>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</si>
  <si>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</si>
  <si>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</si>
  <si>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</si>
  <si>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</si>
  <si>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</si>
  <si>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</si>
  <si>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</si>
  <si>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</si>
  <si>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</si>
  <si>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</si>
  <si>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</si>
  <si>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</si>
  <si>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</si>
  <si>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</si>
  <si>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</si>
  <si>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</si>
  <si>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</si>
  <si>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</si>
  <si>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</si>
  <si>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</si>
  <si>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</si>
  <si>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</si>
  <si>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</si>
  <si>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</si>
  <si>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</si>
  <si>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</si>
  <si>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</si>
  <si>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</si>
  <si>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</si>
  <si>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</si>
  <si>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</si>
  <si>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</si>
  <si>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</si>
  <si>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</si>
  <si>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</si>
  <si>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</si>
  <si>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</si>
  <si>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</si>
  <si>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</si>
  <si>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</si>
  <si>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</si>
  <si>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</si>
  <si>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</si>
  <si>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</si>
  <si>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</si>
  <si>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</si>
  <si>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</si>
  <si>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</si>
  <si>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</si>
  <si>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</si>
  <si>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</si>
  <si>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</si>
  <si>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</si>
  <si>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</si>
  <si>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</si>
  <si>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</si>
  <si>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</si>
  <si>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</si>
  <si>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</si>
  <si>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</si>
  <si>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</si>
  <si>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</si>
  <si>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</si>
  <si>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</si>
  <si>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</si>
  <si>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</si>
  <si>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</si>
  <si>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</si>
  <si>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</si>
  <si>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</si>
  <si>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</si>
  <si>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</si>
  <si>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</si>
  <si>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</si>
  <si>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</si>
  <si>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</si>
  <si>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</si>
  <si>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</si>
  <si>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</si>
  <si>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</si>
  <si>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</si>
  <si>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</si>
  <si>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</si>
  <si>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</si>
  <si>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</si>
  <si>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</si>
  <si>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</si>
  <si>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</si>
  <si>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</si>
  <si>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</si>
  <si>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</si>
  <si>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</si>
  <si>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</si>
  <si>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</si>
  <si>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</si>
  <si>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</si>
  <si>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</si>
  <si>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</si>
  <si>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</si>
  <si>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</si>
  <si>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</si>
  <si>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</si>
  <si>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</si>
  <si>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</si>
  <si>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</si>
  <si>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</si>
  <si>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</si>
  <si>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</si>
  <si>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</si>
  <si>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</si>
  <si>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</si>
  <si>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</si>
  <si>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</si>
  <si>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</si>
  <si>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</si>
  <si>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</si>
  <si>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</si>
  <si>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</si>
  <si>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</si>
  <si>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</si>
  <si>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</si>
  <si>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</si>
  <si>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</si>
  <si>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</si>
  <si>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</si>
  <si>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</si>
  <si>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</si>
  <si>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</si>
  <si>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</si>
  <si>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</si>
  <si>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</si>
  <si>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</si>
  <si>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</si>
  <si>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</si>
  <si>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</si>
  <si>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</si>
  <si>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</si>
  <si>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</si>
  <si>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</si>
  <si>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</si>
  <si>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</si>
  <si>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</si>
  <si>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</si>
  <si>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</si>
  <si>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</si>
  <si>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</si>
  <si>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</si>
  <si>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</si>
  <si>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</si>
  <si>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</si>
  <si>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</si>
  <si>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</si>
  <si>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</si>
  <si>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</si>
  <si>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</si>
  <si>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</si>
  <si>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</si>
  <si>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</si>
  <si>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</si>
  <si>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</si>
  <si>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</si>
  <si>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</si>
  <si>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</si>
  <si>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</si>
  <si>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</si>
  <si>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</si>
  <si>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</si>
  <si>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</si>
  <si>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</si>
  <si>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</si>
  <si>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</si>
  <si>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</si>
  <si>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</si>
  <si>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</si>
  <si>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</si>
  <si>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</si>
  <si>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</si>
  <si>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</si>
  <si>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</si>
  <si>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</si>
  <si>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</si>
  <si>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</si>
  <si>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</si>
  <si>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</si>
  <si>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</si>
  <si>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</si>
  <si>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</si>
  <si>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</si>
  <si>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</si>
  <si>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</si>
  <si>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</si>
  <si>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</si>
  <si>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</si>
  <si>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</si>
  <si>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</si>
  <si>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</si>
  <si>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</si>
  <si>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</si>
  <si>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</si>
  <si>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</si>
  <si>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</si>
  <si>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</si>
  <si>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</si>
  <si>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</si>
  <si>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</si>
  <si>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</si>
  <si>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</si>
  <si>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</si>
  <si>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</si>
  <si>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</si>
  <si>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</si>
  <si>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</si>
  <si>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</si>
  <si>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</si>
  <si>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</si>
  <si>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</si>
  <si>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</si>
  <si>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</si>
  <si>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</si>
  <si>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</si>
  <si>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</si>
  <si>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</si>
  <si>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</si>
  <si>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</si>
  <si>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</si>
  <si>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</si>
  <si>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</si>
  <si>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</si>
  <si>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</si>
  <si>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</si>
  <si>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</si>
  <si>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</si>
  <si>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</si>
  <si>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</si>
  <si>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</si>
  <si>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</si>
  <si>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</si>
  <si>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</si>
  <si>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</si>
  <si>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</si>
  <si>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</si>
  <si>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</si>
  <si>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</si>
  <si>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</si>
  <si>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</si>
  <si>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</si>
  <si>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</si>
  <si>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</si>
  <si>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</si>
  <si>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</si>
  <si>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</si>
  <si>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</si>
  <si>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</si>
  <si>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</si>
  <si>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</si>
  <si>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</si>
  <si>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</si>
  <si>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</si>
  <si>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</si>
  <si>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</si>
  <si>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</si>
  <si>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</si>
  <si>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</si>
  <si>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</si>
  <si>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</si>
  <si>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</si>
  <si>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</si>
  <si>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</si>
  <si>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</si>
  <si>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</si>
  <si>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</si>
  <si>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</si>
  <si>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</si>
  <si>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</si>
  <si>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</si>
  <si>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</si>
  <si>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</si>
  <si>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</si>
  <si>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</si>
  <si>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</si>
  <si>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</si>
  <si>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</si>
  <si>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</si>
  <si>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</si>
  <si>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</si>
  <si>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</si>
  <si>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</si>
  <si>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</si>
  <si>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</si>
  <si>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</si>
  <si>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</si>
  <si>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</si>
  <si>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</si>
  <si>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</si>
  <si>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</si>
  <si>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</si>
  <si>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</si>
  <si>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</si>
  <si>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</si>
  <si>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</si>
  <si>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</si>
  <si>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</si>
  <si>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</si>
  <si>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</si>
  <si>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</si>
  <si>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</si>
  <si>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</si>
  <si>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</si>
  <si>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</si>
  <si>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</si>
  <si>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</si>
  <si>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</si>
  <si>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</si>
  <si>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</si>
  <si>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</si>
  <si>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</si>
  <si>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</si>
  <si>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</si>
  <si>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</si>
  <si>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</si>
  <si>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</si>
  <si>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</si>
  <si>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</si>
  <si>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</si>
  <si>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</si>
  <si>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</si>
  <si>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</si>
  <si>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</si>
  <si>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</si>
  <si>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</si>
  <si>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</si>
  <si>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</si>
  <si>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</si>
  <si>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</si>
  <si>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</si>
  <si>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</si>
  <si>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</si>
  <si>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</si>
  <si>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</si>
  <si>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</si>
  <si>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</si>
  <si>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</si>
  <si>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</si>
  <si>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</si>
  <si>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</si>
  <si>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</si>
  <si>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</si>
  <si>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</si>
  <si>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</si>
  <si>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</si>
  <si>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</si>
  <si>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</si>
  <si>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</si>
  <si>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</si>
  <si>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</si>
  <si>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</si>
  <si>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</si>
  <si>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</si>
  <si>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</si>
  <si>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</si>
  <si>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</si>
  <si>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</si>
  <si>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</si>
  <si>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</si>
  <si>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</si>
  <si>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</si>
  <si>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</si>
  <si>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</si>
  <si>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</si>
  <si>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</si>
  <si>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</si>
  <si>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</si>
  <si>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</si>
  <si>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</si>
  <si>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</si>
  <si>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</si>
  <si>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</si>
  <si>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</si>
  <si>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</si>
  <si>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</si>
  <si>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</si>
  <si>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</si>
  <si>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</si>
  <si>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</si>
  <si>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</si>
  <si>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</si>
  <si>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</si>
  <si>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</si>
  <si>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</si>
  <si>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</si>
  <si>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</si>
  <si>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</si>
  <si>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</si>
  <si>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</si>
  <si>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</si>
  <si>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</si>
  <si>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</si>
  <si>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</si>
  <si>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</si>
  <si>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</si>
  <si>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</si>
  <si>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</si>
  <si>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</si>
  <si>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</si>
  <si>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</si>
  <si>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</si>
  <si>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</si>
  <si>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</si>
  <si>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</si>
  <si>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</si>
  <si>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</si>
  <si>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</si>
  <si>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</si>
  <si>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</si>
  <si>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</si>
  <si>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</si>
  <si>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</si>
  <si>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</si>
  <si>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</si>
  <si>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</si>
  <si>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</si>
  <si>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</si>
  <si>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</si>
  <si>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</si>
  <si>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</si>
  <si>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</si>
  <si>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</si>
  <si>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</si>
  <si>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</si>
  <si>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</si>
  <si>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</si>
  <si>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</si>
  <si>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</si>
  <si>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</si>
  <si>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</si>
  <si>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</si>
  <si>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</si>
  <si>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</si>
  <si>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</si>
  <si>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</si>
  <si>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</si>
  <si>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</si>
  <si>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</si>
  <si>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</si>
  <si>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</si>
  <si>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</si>
  <si>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</si>
  <si>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</si>
  <si>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</si>
  <si>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</si>
  <si>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</si>
  <si>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</si>
  <si>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</si>
  <si>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</si>
  <si>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</si>
  <si>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</si>
  <si>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</si>
  <si>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</si>
  <si>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</si>
  <si>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</si>
  <si>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</si>
  <si>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</si>
  <si>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</si>
  <si>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</si>
  <si>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</si>
  <si>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</si>
  <si>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</si>
  <si>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</si>
  <si>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</si>
  <si>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</si>
  <si>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</si>
  <si>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</si>
  <si>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</si>
  <si>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</si>
  <si>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</si>
  <si>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</si>
  <si>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</si>
  <si>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</si>
  <si>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</si>
  <si>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</si>
  <si>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</si>
  <si>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</si>
  <si>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</si>
  <si>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</si>
  <si>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</si>
  <si>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</si>
  <si>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</si>
  <si>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</si>
  <si>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</si>
  <si>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</si>
  <si>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</si>
  <si>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</si>
  <si>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</si>
  <si>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</si>
  <si>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</si>
  <si>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</si>
  <si>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</si>
  <si>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</si>
  <si>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</si>
  <si>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</si>
  <si>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</si>
  <si>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</si>
  <si>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</si>
  <si>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</si>
  <si>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</si>
  <si>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</si>
  <si>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</si>
  <si>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</si>
  <si>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</si>
  <si>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</si>
  <si>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</si>
  <si>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</si>
  <si>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</si>
  <si>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</si>
  <si>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</si>
  <si>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</si>
  <si>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</si>
  <si>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</si>
  <si>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</si>
  <si>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</si>
  <si>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</si>
  <si>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</si>
  <si>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</si>
  <si>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</si>
  <si>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</si>
  <si>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</si>
  <si>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</si>
  <si>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</si>
  <si>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</si>
  <si>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</si>
  <si>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</si>
  <si>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</si>
  <si>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</si>
  <si>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</si>
  <si>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</si>
  <si>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</si>
  <si>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</si>
  <si>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</si>
  <si>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</si>
  <si>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</si>
  <si>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</si>
  <si>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</si>
  <si>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</si>
  <si>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</si>
  <si>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</si>
  <si>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</si>
  <si>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</si>
  <si>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</si>
  <si>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</si>
  <si>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</si>
  <si>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</si>
  <si>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</si>
  <si>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</si>
  <si>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</si>
  <si>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</si>
  <si>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</si>
  <si>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</si>
  <si>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</si>
  <si>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</si>
  <si>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</si>
  <si>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</si>
  <si>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</si>
  <si>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</si>
  <si>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</si>
  <si>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</si>
  <si>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</si>
  <si>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</si>
  <si>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</si>
  <si>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</si>
  <si>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</si>
  <si>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</si>
  <si>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</si>
  <si>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</si>
  <si>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</si>
  <si>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</si>
  <si>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</si>
  <si>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</si>
  <si>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</si>
  <si>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</si>
  <si>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</si>
  <si>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</si>
  <si>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</si>
  <si>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</si>
  <si>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</si>
  <si>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</si>
  <si>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</si>
  <si>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</si>
  <si>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</si>
  <si>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</si>
  <si>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</si>
  <si>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</si>
  <si>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</si>
  <si>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</si>
  <si>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</si>
  <si>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</si>
  <si>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</si>
  <si>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</si>
  <si>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</si>
  <si>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</si>
  <si>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</si>
  <si>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</si>
  <si>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</si>
  <si>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</si>
  <si>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</si>
  <si>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</si>
  <si>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</si>
  <si>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</si>
  <si>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</si>
  <si>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</si>
  <si>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</si>
  <si>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</si>
  <si>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</si>
  <si>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</si>
  <si>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</si>
  <si>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</si>
  <si>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</si>
  <si>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</si>
  <si>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</si>
  <si>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</si>
  <si>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</si>
  <si>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</si>
  <si>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</si>
  <si>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</si>
  <si>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</si>
  <si>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</si>
  <si>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</si>
  <si>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</si>
  <si>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</si>
  <si>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</si>
  <si>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</si>
  <si>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</si>
  <si>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</si>
  <si>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</si>
  <si>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</si>
  <si>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</si>
  <si>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</si>
  <si>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</si>
  <si>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</si>
  <si>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</si>
  <si>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</si>
  <si>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</si>
  <si>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</si>
  <si>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</si>
  <si>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</si>
  <si>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</si>
  <si>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</si>
  <si>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</si>
  <si>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</si>
  <si>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</si>
  <si>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</si>
  <si>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</si>
  <si>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</si>
  <si>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</si>
  <si>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</si>
  <si>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</si>
  <si>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</si>
  <si>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</si>
  <si>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</si>
  <si>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</si>
  <si>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</si>
  <si>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</si>
  <si>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</si>
  <si>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</si>
  <si>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</si>
  <si>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</si>
  <si>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</si>
  <si>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</si>
  <si>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</si>
  <si>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</si>
  <si>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</si>
  <si>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</si>
  <si>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</si>
  <si>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</si>
  <si>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</si>
  <si>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</si>
  <si>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</si>
  <si>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</si>
  <si>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</si>
  <si>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</si>
  <si>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</si>
  <si>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</si>
  <si>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</si>
  <si>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</si>
  <si>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</si>
  <si>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</si>
  <si>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</si>
  <si>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</si>
  <si>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</si>
  <si>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</si>
  <si>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</si>
  <si>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</si>
  <si>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</si>
  <si>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</si>
  <si>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</si>
  <si>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</si>
  <si>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</si>
  <si>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</si>
  <si>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</si>
  <si>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</si>
  <si>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</si>
  <si>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</si>
  <si>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</si>
  <si>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</si>
  <si>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</si>
  <si>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</si>
  <si>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</si>
  <si>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</si>
  <si>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</si>
  <si>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</si>
  <si>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</si>
  <si>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</si>
  <si>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</si>
  <si>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</si>
  <si>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</si>
  <si>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</si>
  <si>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</si>
  <si>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</si>
  <si>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</si>
  <si>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</si>
  <si>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</si>
  <si>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</si>
  <si>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</si>
  <si>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</si>
  <si>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</si>
  <si>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</si>
  <si>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</si>
  <si>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</si>
  <si>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</si>
  <si>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</si>
  <si>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</si>
  <si>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</si>
  <si>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</si>
  <si>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</si>
  <si>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</si>
  <si>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</si>
  <si>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</si>
  <si>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</si>
  <si>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</si>
  <si>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</si>
  <si>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</si>
  <si>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</si>
  <si>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</si>
  <si>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</si>
  <si>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</si>
  <si>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</si>
  <si>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</si>
  <si>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</si>
  <si>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</si>
  <si>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</si>
  <si>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</si>
  <si>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</si>
  <si>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</si>
  <si>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</si>
  <si>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</si>
  <si>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</si>
  <si>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</si>
  <si>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</si>
  <si>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</si>
  <si>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</si>
  <si>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</si>
  <si>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</si>
  <si>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</si>
  <si>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</si>
  <si>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</si>
  <si>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</si>
  <si>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</si>
  <si>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</si>
  <si>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</si>
  <si>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</si>
  <si>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</si>
  <si>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</si>
  <si>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</si>
  <si>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</si>
  <si>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</si>
  <si>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</si>
  <si>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</si>
  <si>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</si>
  <si>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</si>
  <si>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</si>
  <si>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</si>
  <si>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</si>
  <si>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</si>
  <si>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</si>
  <si>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</si>
  <si>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</si>
  <si>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</si>
  <si>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</si>
  <si>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</si>
  <si>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</si>
  <si>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</si>
  <si>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</si>
  <si>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</si>
  <si>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</si>
  <si>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</si>
  <si>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</si>
  <si>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</si>
  <si>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</si>
  <si>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</si>
  <si>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</si>
  <si>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</si>
  <si>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</si>
  <si>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</si>
  <si>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</si>
  <si>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</si>
  <si>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</si>
  <si>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</si>
  <si>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</si>
  <si>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</si>
  <si>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</si>
  <si>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</si>
  <si>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</si>
  <si>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</si>
  <si>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</si>
  <si>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</si>
  <si>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</si>
  <si>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</si>
  <si>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</si>
  <si>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</si>
  <si>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</si>
  <si>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</si>
  <si>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</si>
  <si>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</si>
  <si>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</si>
  <si>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</si>
  <si>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</si>
  <si>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</si>
  <si>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</si>
  <si>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</si>
  <si>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</si>
  <si>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</si>
  <si>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</si>
  <si>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</si>
  <si>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</si>
  <si>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</si>
  <si>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</si>
  <si>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</si>
  <si>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</si>
  <si>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</si>
  <si>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</si>
  <si>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</si>
  <si>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</si>
  <si>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</si>
  <si>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</si>
  <si>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</si>
  <si>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</si>
  <si>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</si>
  <si>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</si>
  <si>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</si>
  <si>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</si>
  <si>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</si>
  <si>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</si>
  <si>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</si>
  <si>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</si>
  <si>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</si>
  <si>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</si>
  <si>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</si>
  <si>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</si>
  <si>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</si>
  <si>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</si>
  <si>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</si>
  <si>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</si>
  <si>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</si>
  <si>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</si>
  <si>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</si>
  <si>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</si>
  <si>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</si>
  <si>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</si>
  <si>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</si>
  <si>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</si>
  <si>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</si>
  <si>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</si>
  <si>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</si>
  <si>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</si>
  <si>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</si>
  <si>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</si>
  <si>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</si>
  <si>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</si>
  <si>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</si>
  <si>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</si>
  <si>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</si>
  <si>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</si>
  <si>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</si>
  <si>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</si>
  <si>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</si>
  <si>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</si>
  <si>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</si>
  <si>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</si>
  <si>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</si>
  <si>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</si>
  <si>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</si>
  <si>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</si>
  <si>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</si>
  <si>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</si>
  <si>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</si>
  <si>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</si>
  <si>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</si>
  <si>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</si>
  <si>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</si>
  <si>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</si>
  <si>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</si>
  <si>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</si>
  <si>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</si>
  <si>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</si>
  <si>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</si>
  <si>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</si>
  <si>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</si>
  <si>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</si>
  <si>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</si>
  <si>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</si>
  <si>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</si>
  <si>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</si>
  <si>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</si>
  <si>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</si>
  <si>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</si>
  <si>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</si>
  <si>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</si>
  <si>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</si>
  <si>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</si>
  <si>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</si>
  <si>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</si>
  <si>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</si>
  <si>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</si>
  <si>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</si>
  <si>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</si>
  <si>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</si>
  <si>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</si>
  <si>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</si>
  <si>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</si>
  <si>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</si>
  <si>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</si>
  <si>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</si>
  <si>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</si>
  <si>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</si>
  <si>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</si>
  <si>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</si>
  <si>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</si>
  <si>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</si>
  <si>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</si>
  <si>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</si>
  <si>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</si>
  <si>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</si>
  <si>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</si>
  <si>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</si>
  <si>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</si>
  <si>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</si>
  <si>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</si>
  <si>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</si>
  <si>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</si>
  <si>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</si>
  <si>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</si>
  <si>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</si>
  <si>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</si>
  <si>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</si>
  <si>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</si>
  <si>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</si>
  <si>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</si>
  <si>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</si>
  <si>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</si>
  <si>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</si>
  <si>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</si>
  <si>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</si>
  <si>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</si>
  <si>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</si>
  <si>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</si>
  <si>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</si>
  <si>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</si>
  <si>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</si>
  <si>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</si>
  <si>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</si>
  <si>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</si>
  <si>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</si>
  <si>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</si>
  <si>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</si>
  <si>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</si>
  <si>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</si>
  <si>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</si>
  <si>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</si>
  <si>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</si>
  <si>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</si>
  <si>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</si>
  <si>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</si>
  <si>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</si>
  <si>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</si>
  <si>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</si>
  <si>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</si>
  <si>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</si>
  <si>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</si>
  <si>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</si>
  <si>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</si>
  <si>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</si>
  <si>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</si>
  <si>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</si>
  <si>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</si>
  <si>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</si>
  <si>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</si>
  <si>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</si>
  <si>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</si>
  <si>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</si>
  <si>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</si>
  <si>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</si>
  <si>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</si>
  <si>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</si>
  <si>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</si>
  <si>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</si>
  <si>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</si>
  <si>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</si>
  <si>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</si>
  <si>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</si>
  <si>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</si>
  <si>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</si>
  <si>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</si>
  <si>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</si>
  <si>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</si>
  <si>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</si>
  <si>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</si>
  <si>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</si>
  <si>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</si>
  <si>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</si>
  <si>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</si>
  <si>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</si>
  <si>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</si>
  <si>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</si>
  <si>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</si>
  <si>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</si>
  <si>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</si>
  <si>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</si>
  <si>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</si>
  <si>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</si>
  <si>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</si>
  <si>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</si>
  <si>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</si>
  <si>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</si>
  <si>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</si>
  <si>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</si>
  <si>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</si>
  <si>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</si>
  <si>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</si>
  <si>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</si>
  <si>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</si>
  <si>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</si>
  <si>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</si>
  <si>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</si>
  <si>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</si>
  <si>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</si>
  <si>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</si>
  <si>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</si>
  <si>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</si>
  <si>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</si>
  <si>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</si>
  <si>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</si>
  <si>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</si>
  <si>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</si>
  <si>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</si>
  <si>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</si>
  <si>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</si>
  <si>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</si>
  <si>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</si>
  <si>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</si>
  <si>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</si>
  <si>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</si>
  <si>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</si>
  <si>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</si>
  <si>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</si>
  <si>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</si>
  <si>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</si>
  <si>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</si>
  <si>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</si>
  <si>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</si>
  <si>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</si>
  <si>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</si>
  <si>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</si>
  <si>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</si>
  <si>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</si>
  <si>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</si>
  <si>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</si>
  <si>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</si>
  <si>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</si>
  <si>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</si>
  <si>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</si>
  <si>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</si>
  <si>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</si>
  <si>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</si>
  <si>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</si>
  <si>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</si>
  <si>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</si>
  <si>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</si>
  <si>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</si>
  <si>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</si>
  <si>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</si>
  <si>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</si>
  <si>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</si>
  <si>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</si>
  <si>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</si>
  <si>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</si>
  <si>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</si>
  <si>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</si>
  <si>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</si>
  <si>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</si>
  <si>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</si>
  <si>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</si>
  <si>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</si>
  <si>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</si>
  <si>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</si>
  <si>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</si>
  <si>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</si>
  <si>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</si>
  <si>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</si>
  <si>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</si>
  <si>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</si>
  <si>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</si>
  <si>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</si>
  <si>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</si>
  <si>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</si>
  <si>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</si>
  <si>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</si>
  <si>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</si>
  <si>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</si>
  <si>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</si>
  <si>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</si>
  <si>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</si>
  <si>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</si>
  <si>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</si>
  <si>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</si>
  <si>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</si>
  <si>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</si>
  <si>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</si>
  <si>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</si>
  <si>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</si>
  <si>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</si>
  <si>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</si>
  <si>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</si>
  <si>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</si>
  <si>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</si>
  <si>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</si>
  <si>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</si>
  <si>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</si>
  <si>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</si>
  <si>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</si>
  <si>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</si>
  <si>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</si>
  <si>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</si>
  <si>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</si>
  <si>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</si>
  <si>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</si>
  <si>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</si>
  <si>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</si>
  <si>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</si>
  <si>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</si>
  <si>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</si>
  <si>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</si>
  <si>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</si>
  <si>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</si>
  <si>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</si>
  <si>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</si>
  <si>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</si>
  <si>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</si>
  <si>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</si>
  <si>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</si>
  <si>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</si>
  <si>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</si>
  <si>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</si>
  <si>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</si>
  <si>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</si>
  <si>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</si>
  <si>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</si>
  <si>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</si>
  <si>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</si>
  <si>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</si>
  <si>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</si>
  <si>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</si>
  <si>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</si>
  <si>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</si>
  <si>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</si>
  <si>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</si>
  <si>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</si>
  <si>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</si>
  <si>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</si>
  <si>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</si>
  <si>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</si>
  <si>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</si>
  <si>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</si>
  <si>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</si>
  <si>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</si>
  <si>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</si>
  <si>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</si>
  <si>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</si>
  <si>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</si>
  <si>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</si>
  <si>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</si>
  <si>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</si>
  <si>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</si>
  <si>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</si>
  <si>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</si>
  <si>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</si>
  <si>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</si>
  <si>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</si>
  <si>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</si>
  <si>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</si>
  <si>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</si>
  <si>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</si>
  <si>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</si>
  <si>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</si>
  <si>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</si>
  <si>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</si>
  <si>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</si>
  <si>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</si>
  <si>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</si>
  <si>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</si>
  <si>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</si>
  <si>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</si>
  <si>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</si>
  <si>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</si>
  <si>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</si>
  <si>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</si>
  <si>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</si>
  <si>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</si>
  <si>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</si>
  <si>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</si>
  <si>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</si>
  <si>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</si>
  <si>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</si>
  <si>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</si>
  <si>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</si>
  <si>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</si>
  <si>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</si>
  <si>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</si>
  <si>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</si>
  <si>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</si>
  <si>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</si>
  <si>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</si>
  <si>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</si>
  <si>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</si>
  <si>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</si>
  <si>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</si>
  <si>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</si>
  <si>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</si>
  <si>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</si>
  <si>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</si>
  <si>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</si>
  <si>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</si>
  <si>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</si>
  <si>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</si>
  <si>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</si>
  <si>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</si>
  <si>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</si>
  <si>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</si>
  <si>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</si>
  <si>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</si>
  <si>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</si>
  <si>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</si>
  <si>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</si>
  <si>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</si>
  <si>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</si>
  <si>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</si>
  <si>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</si>
  <si>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</si>
  <si>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</si>
  <si>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</si>
  <si>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</si>
  <si>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</si>
  <si>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</si>
  <si>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</si>
  <si>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</si>
  <si>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</si>
  <si>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</si>
  <si>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</si>
  <si>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</si>
  <si>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</si>
  <si>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</si>
  <si>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</si>
  <si>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</si>
  <si>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</si>
  <si>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</si>
  <si>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</si>
  <si>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</si>
  <si>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</si>
  <si>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</si>
  <si>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</si>
  <si>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</si>
  <si>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</si>
  <si>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</si>
  <si>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</si>
  <si>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</si>
  <si>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</si>
  <si>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</si>
  <si>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</si>
  <si>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</si>
  <si>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</si>
  <si>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</si>
  <si>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</si>
  <si>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</si>
  <si>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</si>
  <si>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</si>
  <si>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</si>
  <si>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</si>
  <si>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</si>
  <si>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</si>
  <si>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</si>
  <si>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</si>
  <si>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</si>
  <si>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</si>
  <si>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</si>
  <si>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</si>
  <si>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</si>
  <si>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</si>
  <si>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</si>
  <si>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</si>
  <si>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</si>
  <si>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</si>
  <si>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</si>
  <si>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</si>
  <si>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</si>
  <si>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</si>
  <si>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</si>
  <si>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</si>
  <si>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</si>
  <si>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</si>
  <si>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</si>
  <si>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</si>
  <si>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</si>
  <si>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</si>
  <si>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</si>
  <si>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</si>
  <si>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</si>
  <si>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</si>
  <si>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</si>
  <si>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</si>
  <si>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</si>
  <si>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</si>
  <si>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</si>
  <si>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</si>
  <si>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</si>
  <si>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</si>
  <si>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</si>
  <si>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</si>
  <si>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</si>
  <si>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</si>
  <si>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</si>
  <si>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</si>
  <si>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</si>
  <si>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</si>
  <si>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</si>
  <si>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</si>
  <si>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</si>
  <si>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</si>
  <si>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</si>
  <si>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</si>
  <si>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</si>
  <si>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</si>
  <si>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</si>
  <si>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</si>
  <si>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</si>
  <si>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</si>
  <si>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</si>
  <si>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</si>
  <si>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</si>
  <si>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</si>
  <si>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</si>
  <si>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</si>
  <si>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</si>
  <si>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</si>
  <si>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</si>
  <si>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</si>
  <si>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</si>
  <si>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</si>
  <si>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</si>
  <si>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</si>
  <si>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</si>
  <si>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</si>
  <si>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</si>
  <si>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</si>
  <si>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</si>
  <si>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</si>
  <si>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</si>
  <si>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</si>
  <si>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</si>
  <si>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</si>
  <si>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</si>
  <si>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</si>
  <si>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</si>
  <si>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</si>
  <si>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</si>
  <si>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</si>
  <si>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</si>
  <si>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</si>
  <si>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</si>
  <si>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</si>
  <si>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</si>
  <si>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</si>
  <si>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</si>
  <si>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</si>
  <si>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</si>
  <si>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</si>
  <si>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</si>
  <si>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</si>
  <si>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</si>
  <si>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</si>
  <si>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</si>
  <si>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</si>
  <si>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</si>
  <si>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</si>
  <si>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</si>
  <si>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</si>
  <si>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</si>
  <si>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</si>
  <si>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</si>
  <si>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</si>
  <si>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</si>
  <si>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</si>
  <si>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</si>
  <si>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</si>
  <si>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</si>
  <si>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</si>
  <si>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</si>
  <si>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</si>
  <si>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</si>
  <si>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</si>
  <si>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</si>
  <si>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</si>
  <si>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</si>
  <si>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</si>
  <si>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</si>
  <si>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</si>
  <si>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</si>
  <si>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</si>
  <si>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</si>
  <si>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</si>
  <si>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</si>
  <si>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</si>
  <si>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</si>
  <si>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</si>
  <si>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</si>
  <si>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</si>
  <si>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</si>
  <si>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</si>
  <si>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</si>
  <si>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</si>
  <si>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</si>
  <si>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</si>
  <si>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</si>
  <si>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</si>
  <si>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</si>
  <si>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</si>
  <si>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</si>
  <si>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</si>
  <si>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</si>
  <si>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</si>
  <si>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</si>
  <si>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</si>
  <si>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</si>
  <si>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</si>
  <si>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</si>
  <si>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</si>
  <si>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</si>
  <si>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</si>
  <si>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</si>
  <si>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</si>
  <si>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</si>
  <si>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</si>
  <si>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</si>
  <si>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</si>
  <si>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</si>
  <si>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</si>
  <si>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</si>
  <si>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</si>
  <si>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</si>
  <si>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</si>
  <si>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</si>
  <si>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</si>
  <si>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</si>
  <si>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</si>
  <si>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</si>
  <si>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</si>
  <si>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</si>
  <si>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</si>
  <si>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</si>
  <si>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</si>
  <si>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</si>
  <si>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</si>
  <si>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</si>
  <si>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</si>
  <si>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</si>
  <si>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</si>
  <si>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</si>
  <si>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</si>
  <si>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</si>
  <si>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</si>
  <si>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</si>
  <si>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</si>
  <si>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</si>
  <si>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</si>
  <si>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</si>
  <si>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</si>
  <si>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</si>
  <si>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</si>
  <si>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</si>
  <si>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</si>
  <si>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</si>
  <si>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</si>
  <si>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</si>
  <si>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</si>
  <si>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</si>
  <si>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</si>
  <si>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</si>
  <si>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</si>
  <si>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</si>
  <si>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</si>
  <si>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</si>
  <si>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</si>
  <si>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</si>
  <si>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</si>
  <si>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</si>
  <si>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</si>
  <si>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</si>
  <si>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</si>
  <si>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</si>
  <si>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</si>
  <si>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</si>
  <si>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</si>
  <si>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</si>
  <si>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</si>
  <si>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</si>
  <si>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</si>
  <si>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</si>
  <si>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</si>
  <si>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</si>
  <si>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</si>
  <si>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</si>
  <si>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</si>
  <si>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</si>
  <si>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</si>
  <si>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</si>
  <si>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</si>
  <si>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</si>
  <si>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</si>
  <si>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</si>
  <si>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</si>
  <si>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</si>
  <si>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</si>
  <si>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</si>
  <si>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</si>
  <si>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</si>
  <si>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</si>
  <si>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</si>
  <si>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</si>
  <si>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</si>
  <si>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</si>
  <si>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</si>
  <si>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</si>
  <si>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</si>
  <si>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</si>
  <si>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</si>
  <si>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</si>
  <si>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</si>
  <si>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</si>
  <si>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</si>
  <si>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</si>
  <si>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</si>
  <si>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</si>
  <si>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</si>
  <si>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</si>
  <si>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</si>
  <si>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</si>
  <si>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</si>
  <si>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</si>
  <si>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</si>
  <si>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</si>
  <si>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</si>
  <si>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</si>
  <si>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</si>
  <si>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</si>
  <si>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</si>
  <si>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</si>
  <si>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</si>
  <si>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</si>
  <si>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</si>
  <si>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</si>
  <si>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</si>
  <si>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</si>
  <si>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</si>
  <si>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</si>
  <si>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</si>
  <si>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</si>
  <si>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</si>
  <si>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</si>
  <si>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</si>
  <si>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</si>
  <si>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</si>
  <si>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</si>
  <si>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</si>
  <si>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</si>
  <si>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</si>
  <si>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</si>
  <si>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</si>
  <si>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</si>
  <si>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</si>
  <si>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</si>
  <si>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</si>
  <si>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</si>
  <si>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</si>
  <si>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</si>
  <si>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</si>
  <si>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</si>
  <si>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</si>
  <si>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</si>
  <si>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</si>
  <si>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</si>
  <si>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</si>
  <si>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</si>
  <si>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</si>
  <si>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</si>
  <si>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</si>
  <si>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</si>
  <si>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</si>
  <si>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</si>
  <si>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</si>
  <si>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</si>
  <si>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</si>
  <si>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</si>
  <si>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</si>
  <si>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</si>
  <si>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</si>
  <si>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</si>
  <si>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</si>
  <si>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</si>
  <si>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</si>
  <si>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</si>
  <si>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</si>
  <si>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</si>
  <si>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</si>
  <si>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</si>
  <si>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</si>
  <si>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</si>
  <si>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</si>
  <si>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</si>
  <si>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</si>
  <si>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</si>
  <si>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</si>
  <si>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</si>
  <si>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</si>
  <si>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</si>
  <si>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</si>
  <si>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</si>
  <si>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</si>
  <si>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</si>
  <si>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</si>
  <si>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</si>
  <si>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</si>
  <si>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</si>
  <si>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</si>
  <si>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</si>
  <si>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</si>
  <si>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</si>
  <si>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</si>
  <si>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</si>
  <si>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</si>
  <si>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</si>
  <si>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</si>
  <si>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</si>
  <si>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</si>
  <si>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</si>
  <si>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</si>
  <si>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</si>
  <si>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</si>
  <si>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</si>
  <si>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</si>
  <si>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</si>
  <si>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</si>
  <si>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</si>
  <si>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</si>
  <si>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</si>
  <si>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</si>
  <si>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</si>
  <si>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</si>
  <si>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</si>
  <si>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</si>
  <si>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</si>
  <si>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</si>
  <si>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</si>
  <si>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</si>
  <si>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</si>
  <si>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</si>
  <si>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</si>
  <si>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</si>
  <si>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</si>
  <si>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</si>
  <si>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</si>
  <si>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</si>
  <si>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</si>
  <si>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</si>
  <si>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</si>
  <si>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</si>
  <si>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</si>
  <si>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</si>
  <si>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</si>
  <si>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</si>
  <si>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</si>
  <si>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</si>
  <si>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</si>
  <si>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</si>
  <si>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</si>
  <si>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</si>
  <si>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</si>
  <si>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</si>
  <si>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</si>
  <si>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</si>
  <si>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</si>
  <si>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</si>
  <si>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</si>
  <si>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</si>
  <si>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</si>
  <si>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</si>
  <si>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</si>
  <si>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</si>
  <si>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</si>
  <si>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</si>
  <si>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</si>
  <si>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</si>
  <si>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</si>
  <si>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</si>
  <si>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</si>
  <si>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</si>
  <si>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</si>
  <si>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</si>
  <si>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</si>
  <si>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</si>
  <si>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</si>
  <si>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</si>
  <si>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</si>
  <si>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</si>
  <si>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</si>
  <si>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</si>
  <si>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</si>
  <si>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</si>
  <si>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</si>
  <si>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</si>
  <si>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</si>
  <si>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</si>
  <si>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</si>
  <si>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</si>
  <si>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</si>
  <si>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</si>
  <si>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</si>
  <si>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</si>
  <si>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</si>
  <si>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</si>
  <si>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</si>
  <si>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</si>
  <si>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</si>
  <si>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</si>
  <si>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</si>
  <si>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</si>
  <si>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</si>
  <si>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</si>
  <si>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</si>
  <si>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</si>
  <si>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</si>
  <si>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</si>
  <si>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</si>
  <si>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</si>
  <si>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</si>
  <si>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</si>
  <si>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</si>
  <si>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</si>
  <si>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</si>
  <si>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</si>
  <si>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</si>
  <si>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</si>
  <si>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</si>
  <si>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</si>
  <si>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</si>
  <si>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</si>
  <si>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</si>
  <si>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</si>
  <si>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</si>
  <si>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</si>
  <si>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</si>
  <si>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</si>
  <si>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</si>
  <si>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</si>
  <si>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</si>
  <si>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</si>
  <si>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</si>
  <si>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</si>
  <si>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</si>
  <si>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</si>
  <si>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</si>
  <si>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</si>
  <si>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</si>
  <si>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</si>
  <si>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</si>
  <si>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</si>
  <si>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</si>
  <si>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</si>
  <si>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</si>
  <si>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</si>
  <si>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</si>
  <si>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</si>
  <si>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</si>
  <si>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</si>
  <si>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</si>
  <si>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</si>
  <si>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</si>
  <si>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</si>
  <si>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</si>
  <si>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</si>
  <si>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</si>
  <si>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</si>
  <si>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</si>
  <si>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</si>
  <si>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</si>
  <si>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</si>
  <si>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</si>
  <si>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</si>
  <si>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</si>
  <si>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</si>
  <si>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</si>
  <si>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</si>
  <si>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</si>
  <si>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</si>
  <si>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</si>
  <si>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</si>
  <si>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</si>
  <si>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</si>
  <si>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</si>
  <si>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</si>
  <si>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</si>
  <si>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</si>
  <si>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</si>
  <si>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</si>
  <si>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</si>
  <si>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</si>
  <si>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</si>
  <si>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</si>
  <si>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</si>
  <si>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</si>
  <si>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</si>
  <si>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</si>
  <si>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</si>
  <si>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</si>
  <si>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</si>
  <si>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</si>
  <si>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</si>
  <si>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</si>
  <si>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</si>
  <si>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</si>
  <si>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</si>
  <si>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</si>
  <si>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</si>
  <si>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</si>
  <si>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</si>
  <si>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</si>
  <si>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</si>
  <si>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</si>
  <si>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</si>
  <si>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</si>
  <si>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</si>
  <si>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</si>
  <si>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</si>
  <si>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</si>
  <si>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</si>
  <si>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</si>
  <si>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</si>
  <si>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</si>
  <si>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</si>
  <si>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</si>
  <si>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</si>
  <si>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</si>
  <si>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</si>
  <si>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</si>
  <si>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</si>
  <si>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</si>
  <si>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</si>
  <si>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</si>
  <si>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</si>
  <si>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</si>
  <si>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</si>
  <si>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</si>
  <si>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</si>
  <si>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</si>
  <si>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</si>
  <si>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</si>
  <si>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</si>
  <si>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</si>
  <si>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</si>
  <si>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</si>
  <si>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</si>
  <si>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</si>
  <si>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</si>
  <si>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</si>
  <si>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</si>
  <si>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</si>
  <si>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</si>
  <si>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</si>
  <si>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</si>
  <si>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</si>
  <si>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</si>
  <si>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</si>
  <si>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</si>
  <si>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</si>
  <si>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</si>
  <si>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</si>
  <si>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</si>
  <si>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</si>
  <si>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</si>
  <si>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</si>
  <si>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</si>
  <si>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</si>
  <si>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</si>
  <si>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</si>
  <si>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</si>
  <si>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</si>
  <si>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</si>
  <si>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</si>
  <si>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</si>
  <si>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</si>
  <si>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</si>
  <si>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</si>
  <si>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</si>
  <si>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</si>
  <si>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</si>
  <si>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</si>
  <si>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</si>
  <si>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</si>
  <si>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</si>
  <si>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</si>
  <si>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</si>
  <si>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</si>
  <si>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</si>
  <si>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</si>
  <si>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</si>
  <si>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</si>
  <si>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</si>
  <si>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</si>
  <si>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</si>
  <si>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</si>
  <si>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</si>
  <si>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</si>
  <si>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</si>
  <si>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</si>
  <si>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</si>
  <si>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</si>
  <si>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</si>
  <si>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</si>
  <si>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</si>
  <si>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</si>
  <si>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</si>
  <si>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</si>
  <si>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</si>
  <si>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</si>
  <si>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</si>
  <si>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</si>
  <si>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</si>
  <si>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</si>
  <si>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</si>
  <si>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</si>
  <si>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</si>
  <si>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</si>
  <si>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</si>
  <si>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</si>
  <si>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</si>
  <si>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</si>
  <si>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</si>
  <si>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</si>
  <si>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</si>
  <si>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</si>
  <si>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</si>
  <si>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</si>
  <si>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</si>
  <si>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</si>
  <si>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</si>
  <si>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</si>
  <si>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</si>
  <si>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</si>
  <si>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</si>
  <si>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</si>
  <si>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</si>
  <si>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</si>
  <si>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</si>
  <si>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</si>
  <si>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</si>
  <si>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</si>
  <si>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</si>
  <si>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</si>
  <si>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</si>
  <si>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</si>
  <si>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</si>
  <si>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</si>
  <si>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</si>
  <si>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</si>
  <si>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</si>
  <si>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</si>
  <si>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</si>
  <si>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</si>
  <si>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</si>
  <si>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</si>
  <si>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</si>
  <si>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</si>
  <si>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</si>
  <si>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</si>
  <si>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</si>
  <si>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</si>
  <si>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</si>
  <si>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</si>
  <si>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</si>
  <si>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</si>
  <si>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</si>
  <si>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</si>
  <si>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</si>
  <si>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</si>
  <si>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</si>
  <si>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</si>
  <si>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</si>
  <si>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</si>
  <si>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</si>
  <si>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</si>
  <si>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</si>
  <si>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</si>
  <si>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</si>
  <si>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</si>
  <si>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</si>
  <si>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</si>
  <si>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</si>
  <si>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</si>
  <si>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</si>
  <si>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</si>
  <si>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</si>
  <si>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</si>
  <si>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</si>
  <si>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</si>
  <si>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</si>
  <si>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</si>
  <si>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</si>
  <si>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</si>
  <si>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</si>
  <si>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</si>
  <si>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</si>
  <si>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</si>
  <si>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</si>
  <si>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</si>
  <si>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</si>
  <si>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</si>
  <si>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</si>
  <si>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</si>
  <si>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</si>
  <si>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</si>
  <si>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</si>
  <si>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</si>
  <si>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</si>
  <si>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</si>
  <si>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</si>
  <si>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</si>
  <si>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</si>
  <si>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</si>
  <si>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</si>
  <si>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</si>
  <si>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</si>
  <si>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</si>
  <si>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</si>
  <si>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</si>
  <si>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</si>
  <si>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</si>
  <si>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</si>
  <si>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</si>
  <si>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</si>
  <si>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</si>
  <si>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</si>
  <si>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</si>
  <si>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</si>
  <si>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</si>
  <si>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</si>
  <si>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</si>
  <si>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</si>
  <si>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</si>
  <si>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</si>
  <si>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</si>
  <si>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</si>
  <si>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</si>
  <si>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</si>
  <si>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</si>
  <si>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</si>
  <si>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</si>
  <si>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</si>
  <si>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</si>
  <si>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</si>
  <si>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</si>
  <si>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</si>
  <si>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</si>
  <si>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</si>
  <si>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</si>
  <si>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</si>
  <si>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</si>
  <si>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</si>
  <si>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</si>
  <si>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</si>
  <si>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</si>
  <si>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</si>
  <si>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</si>
  <si>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</si>
  <si>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</si>
  <si>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</si>
  <si>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</si>
  <si>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</si>
  <si>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</si>
  <si>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</si>
  <si>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</si>
  <si>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</si>
  <si>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</si>
  <si>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</si>
  <si>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</si>
  <si>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</si>
  <si>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</si>
  <si>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</si>
  <si>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</si>
  <si>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</si>
  <si>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</si>
  <si>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</si>
  <si>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</si>
  <si>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</si>
  <si>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</si>
  <si>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</si>
  <si>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</si>
  <si>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</si>
  <si>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</si>
  <si>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</si>
  <si>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</si>
  <si>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</si>
  <si>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</si>
  <si>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</si>
  <si>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</si>
  <si>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</si>
  <si>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</si>
  <si>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</si>
  <si>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</si>
  <si>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</si>
  <si>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</si>
  <si>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</si>
  <si>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</si>
  <si>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</si>
  <si>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</si>
  <si>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</si>
  <si>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</si>
  <si>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</si>
  <si>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</si>
  <si>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</si>
  <si>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</si>
  <si>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</si>
  <si>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</si>
  <si>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</si>
  <si>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</si>
  <si>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</si>
  <si>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</si>
  <si>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</si>
  <si>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</si>
  <si>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</si>
  <si>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</si>
  <si>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</si>
  <si>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</si>
  <si>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</si>
  <si>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</si>
  <si>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</si>
  <si>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</si>
  <si>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</si>
  <si>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</si>
  <si>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</si>
  <si>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</si>
  <si>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</si>
  <si>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</si>
  <si>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</si>
  <si>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</si>
  <si>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</si>
  <si>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</si>
  <si>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</si>
  <si>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</si>
  <si>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</si>
  <si>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</si>
  <si>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</si>
  <si>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</si>
  <si>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</si>
  <si>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</si>
  <si>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</si>
  <si>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</si>
  <si>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</si>
  <si>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</si>
  <si>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</si>
  <si>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</si>
  <si>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</si>
  <si>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</si>
  <si>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</si>
  <si>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</si>
  <si>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</si>
  <si>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</si>
  <si>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</si>
  <si>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</si>
  <si>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</si>
  <si>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</si>
  <si>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</si>
  <si>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</si>
  <si>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</si>
  <si>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</si>
  <si>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</si>
  <si>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</si>
  <si>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</si>
  <si>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</si>
  <si>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</si>
  <si>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</si>
  <si>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</si>
  <si>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</si>
  <si>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</si>
  <si>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</si>
  <si>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</si>
  <si>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</si>
  <si>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</si>
  <si>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</si>
  <si>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</si>
  <si>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</si>
  <si>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</si>
  <si>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</si>
  <si>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</si>
  <si>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</si>
  <si>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</si>
  <si>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</si>
  <si>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</si>
  <si>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</si>
  <si>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</si>
  <si>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</si>
  <si>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</si>
  <si>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</si>
  <si>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</si>
  <si>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</si>
  <si>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</si>
  <si>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</si>
  <si>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</si>
  <si>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</si>
  <si>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</si>
  <si>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</si>
  <si>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</si>
  <si>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</si>
  <si>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</si>
  <si>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</si>
  <si>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</si>
  <si>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</si>
  <si>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</si>
  <si>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</si>
  <si>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</si>
  <si>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</si>
  <si>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</si>
  <si>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</si>
  <si>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</si>
  <si>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</si>
  <si>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</si>
  <si>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</si>
  <si>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</si>
  <si>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</si>
  <si>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</si>
  <si>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</si>
  <si>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</si>
  <si>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</si>
  <si>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</si>
  <si>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</si>
  <si>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</si>
  <si>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</si>
  <si>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</si>
  <si>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</si>
  <si>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</si>
  <si>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</si>
  <si>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</si>
  <si>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</si>
  <si>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</si>
  <si>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</si>
  <si>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</si>
  <si>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</si>
  <si>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</si>
  <si>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</si>
  <si>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</si>
  <si>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</si>
  <si>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</si>
  <si>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</si>
  <si>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</si>
  <si>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</si>
  <si>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</si>
  <si>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</si>
  <si>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</si>
  <si>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</si>
  <si>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</si>
  <si>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</si>
  <si>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</si>
  <si>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</si>
  <si>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</si>
  <si>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</si>
  <si>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</si>
  <si>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</si>
  <si>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</si>
  <si>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</si>
  <si>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</si>
  <si>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</si>
  <si>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</si>
  <si>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</si>
  <si>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</si>
  <si>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</si>
  <si>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</si>
  <si>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</si>
  <si>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</si>
  <si>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</si>
  <si>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</si>
  <si>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</si>
  <si>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</si>
  <si>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</si>
  <si>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</si>
  <si>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</si>
  <si>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</si>
  <si>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</si>
  <si>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</si>
  <si>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</si>
  <si>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</si>
  <si>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</si>
  <si>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</si>
  <si>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</si>
  <si>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</si>
  <si>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</si>
  <si>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</si>
  <si>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</si>
  <si>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</si>
  <si>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</si>
  <si>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</si>
  <si>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</si>
  <si>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</si>
  <si>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</si>
  <si>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</si>
  <si>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</si>
  <si>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</si>
  <si>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</si>
  <si>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</si>
  <si>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</si>
  <si>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</si>
  <si>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</si>
  <si>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</si>
  <si>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</si>
  <si>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</si>
  <si>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</si>
  <si>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</si>
  <si>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</si>
  <si>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</si>
  <si>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</si>
  <si>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</si>
  <si>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</si>
  <si>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</si>
  <si>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</si>
  <si>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</si>
  <si>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</si>
  <si>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</si>
  <si>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</si>
  <si>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</si>
  <si>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</si>
  <si>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</si>
  <si>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</si>
  <si>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</si>
  <si>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</si>
  <si>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</si>
  <si>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</si>
  <si>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</si>
  <si>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</si>
  <si>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</si>
  <si>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</si>
  <si>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</si>
  <si>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</si>
  <si>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</si>
  <si>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</si>
  <si>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</si>
  <si>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</si>
  <si>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</si>
  <si>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</si>
  <si>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</si>
  <si>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</si>
  <si>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</si>
  <si>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</si>
  <si>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</si>
  <si>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</si>
  <si>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</si>
  <si>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</si>
  <si>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</si>
  <si>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</si>
  <si>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</si>
  <si>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</si>
  <si>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</si>
  <si>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</si>
  <si>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</si>
  <si>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</si>
  <si>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</si>
  <si>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</si>
  <si>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</si>
  <si>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</si>
  <si>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</si>
  <si>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</si>
  <si>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</si>
  <si>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</si>
  <si>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</si>
  <si>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</si>
  <si>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</si>
  <si>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</si>
  <si>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</si>
  <si>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</si>
  <si>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</si>
  <si>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</si>
  <si>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</si>
  <si>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</si>
  <si>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</si>
  <si>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</si>
  <si>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</si>
  <si>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</si>
  <si>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</si>
  <si>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</si>
  <si>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</si>
  <si>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</si>
  <si>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</si>
  <si>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</si>
  <si>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</si>
  <si>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</si>
  <si>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</si>
  <si>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</si>
  <si>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</si>
  <si>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</si>
  <si>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</si>
  <si>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</si>
  <si>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</si>
  <si>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</si>
  <si>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</si>
  <si>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</si>
  <si>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</si>
  <si>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</si>
  <si>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</si>
  <si>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</si>
  <si>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</si>
  <si>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</si>
  <si>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</si>
  <si>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</si>
  <si>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</si>
  <si>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</si>
  <si>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</si>
  <si>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</si>
  <si>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</si>
  <si>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</si>
  <si>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</si>
  <si>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</si>
  <si>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</si>
  <si>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</si>
  <si>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</si>
  <si>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</si>
  <si>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</si>
  <si>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</si>
  <si>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</si>
  <si>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</si>
  <si>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</si>
  <si>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</si>
  <si>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</si>
  <si>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</si>
  <si>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</si>
  <si>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</si>
  <si>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</si>
  <si>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</si>
  <si>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</si>
  <si>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</si>
  <si>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</si>
  <si>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</si>
  <si>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</si>
  <si>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</si>
  <si>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</si>
  <si>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</si>
  <si>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</si>
  <si>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</si>
  <si>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</si>
  <si>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</si>
  <si>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</si>
  <si>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</si>
  <si>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</si>
  <si>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</si>
  <si>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</si>
  <si>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</si>
  <si>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</si>
  <si>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</si>
  <si>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</si>
  <si>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</si>
  <si>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</si>
  <si>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</si>
  <si>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</si>
  <si>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</si>
  <si>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</si>
  <si>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</si>
  <si>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</si>
  <si>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</si>
  <si>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</si>
  <si>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</si>
  <si>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</si>
  <si>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</si>
  <si>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</si>
  <si>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</si>
  <si>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</si>
  <si>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</si>
  <si>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</si>
  <si>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</si>
  <si>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</si>
  <si>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</si>
  <si>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</si>
  <si>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</si>
  <si>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</si>
  <si>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</si>
  <si>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</si>
  <si>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</si>
  <si>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</si>
  <si>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</si>
  <si>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</si>
  <si>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</si>
  <si>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</si>
  <si>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</si>
  <si>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</si>
  <si>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</si>
  <si>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</si>
  <si>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</si>
  <si>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</si>
  <si>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</si>
  <si>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</si>
  <si>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</si>
  <si>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</si>
  <si>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</si>
  <si>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</si>
  <si>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</si>
  <si>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</si>
  <si>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</si>
  <si>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</si>
  <si>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</si>
  <si>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</si>
  <si>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</si>
  <si>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</si>
  <si>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</si>
  <si>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</si>
  <si>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</si>
  <si>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</si>
  <si>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</si>
  <si>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</si>
  <si>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</si>
  <si>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</si>
  <si>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</si>
  <si>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</si>
  <si>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</si>
  <si>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</si>
  <si>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</si>
  <si>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</si>
  <si>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</si>
  <si>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</si>
  <si>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</si>
  <si>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</si>
  <si>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</si>
  <si>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</si>
  <si>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</si>
  <si>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</si>
  <si>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</si>
  <si>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</si>
  <si>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</si>
  <si>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</si>
  <si>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</si>
  <si>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</si>
  <si>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</si>
  <si>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</si>
  <si>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</si>
  <si>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</si>
  <si>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</si>
  <si>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</si>
  <si>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</si>
  <si>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</si>
  <si>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</si>
  <si>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</si>
  <si>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</si>
  <si>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</si>
  <si>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</si>
  <si>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</si>
  <si>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</si>
  <si>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</si>
  <si>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</si>
  <si>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</si>
  <si>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</si>
  <si>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</si>
  <si>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</si>
  <si>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</si>
  <si>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</si>
  <si>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</si>
  <si>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</si>
  <si>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</si>
  <si>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</si>
  <si>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</si>
  <si>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</si>
  <si>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</si>
  <si>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</si>
  <si>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</si>
  <si>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</si>
  <si>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</si>
  <si>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</si>
  <si>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</si>
  <si>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</si>
  <si>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</si>
  <si>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</si>
  <si>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</si>
  <si>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</si>
  <si>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</si>
  <si>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</si>
  <si>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</si>
  <si>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</si>
  <si>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</si>
  <si>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</si>
  <si>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</si>
  <si>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</si>
  <si>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</si>
  <si>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</si>
  <si>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</si>
  <si>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</si>
  <si>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</si>
  <si>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</si>
  <si>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</si>
  <si>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</si>
  <si>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</si>
  <si>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</si>
  <si>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</si>
  <si>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</si>
  <si>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</si>
  <si>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</si>
  <si>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</si>
  <si>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</si>
  <si>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</si>
  <si>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</si>
  <si>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</si>
  <si>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</si>
  <si>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</si>
  <si>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</si>
  <si>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</si>
  <si>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</si>
  <si>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</si>
  <si>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</si>
  <si>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</si>
  <si>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</si>
  <si>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</si>
  <si>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</si>
  <si>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</si>
  <si>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</si>
  <si>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</si>
  <si>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</si>
  <si>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</si>
  <si>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</si>
  <si>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</si>
  <si>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</si>
  <si>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</si>
  <si>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</si>
  <si>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</si>
  <si>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</si>
  <si>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</si>
  <si>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</si>
  <si>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</si>
  <si>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</si>
  <si>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</si>
  <si>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</si>
  <si>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</si>
  <si>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</si>
  <si>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</si>
  <si>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</si>
  <si>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</si>
  <si>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</si>
  <si>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</si>
  <si>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</si>
  <si>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</si>
  <si>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</si>
  <si>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</si>
  <si>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</si>
  <si>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</si>
  <si>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</si>
  <si>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</si>
  <si>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</si>
  <si>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</si>
  <si>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</si>
  <si>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</si>
  <si>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</si>
  <si>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</si>
  <si>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</si>
  <si>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</si>
  <si>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</si>
  <si>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</si>
  <si>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</si>
  <si>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</si>
  <si>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</si>
  <si>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</si>
  <si>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</si>
  <si>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</si>
  <si>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</si>
  <si>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</si>
  <si>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</si>
  <si>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</si>
  <si>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</si>
  <si>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</si>
  <si>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</si>
  <si>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</si>
  <si>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</si>
  <si>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</si>
  <si>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</si>
  <si>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</si>
  <si>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</si>
  <si>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</si>
  <si>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</si>
  <si>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</si>
  <si>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</si>
  <si>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</si>
  <si>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</si>
  <si>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</si>
  <si>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</si>
  <si>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</si>
  <si>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</si>
  <si>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</si>
  <si>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</si>
  <si>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</si>
  <si>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</si>
  <si>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</si>
  <si>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</si>
  <si>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</si>
  <si>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</si>
  <si>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</si>
  <si>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</si>
  <si>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</si>
  <si>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</si>
  <si>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</si>
  <si>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</si>
  <si>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</si>
  <si>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</si>
  <si>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</si>
  <si>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</si>
  <si>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</si>
  <si>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</si>
  <si>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</si>
  <si>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</si>
  <si>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</si>
  <si>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</si>
  <si>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</si>
  <si>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</si>
  <si>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</si>
  <si>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</si>
  <si>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</si>
  <si>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</si>
  <si>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</si>
  <si>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</si>
  <si>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</si>
  <si>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</si>
  <si>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</si>
  <si>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</si>
  <si>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</si>
  <si>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</si>
  <si>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</si>
  <si>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</si>
  <si>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</si>
  <si>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</si>
  <si>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</si>
  <si>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</si>
  <si>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</si>
  <si>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</si>
  <si>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</si>
  <si>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</si>
  <si>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</si>
  <si>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</si>
  <si>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</si>
  <si>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</si>
  <si>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</si>
  <si>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</si>
  <si>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</si>
  <si>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</si>
  <si>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</si>
  <si>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</si>
  <si>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</si>
  <si>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</si>
  <si>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</si>
  <si>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</si>
  <si>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</si>
  <si>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</si>
  <si>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</si>
  <si>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</si>
  <si>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</si>
  <si>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</si>
  <si>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</si>
  <si>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</si>
  <si>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</si>
  <si>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</si>
  <si>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</si>
  <si>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</si>
  <si>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</si>
  <si>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</si>
  <si>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</si>
  <si>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</si>
  <si>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</si>
  <si>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</si>
  <si>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</si>
  <si>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</si>
  <si>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</si>
  <si>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</si>
  <si>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</si>
  <si>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</si>
  <si>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</si>
  <si>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</si>
  <si>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</si>
  <si>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</si>
  <si>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</si>
  <si>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</si>
  <si>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</si>
  <si>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</si>
  <si>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</si>
  <si>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</si>
  <si>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</si>
  <si>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</si>
  <si>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</si>
  <si>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</si>
  <si>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</si>
  <si>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</si>
  <si>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</si>
  <si>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</si>
  <si>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</si>
  <si>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</si>
  <si>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</si>
  <si>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</si>
  <si>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</si>
  <si>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</si>
  <si>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</si>
  <si>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</si>
  <si>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</si>
  <si>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</si>
  <si>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</si>
  <si>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</si>
  <si>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</si>
  <si>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</si>
  <si>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</si>
  <si>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</si>
  <si>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</si>
  <si>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</si>
  <si>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</si>
  <si>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</si>
  <si>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</si>
  <si>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</si>
  <si>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</si>
  <si>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</si>
  <si>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</si>
  <si>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</si>
  <si>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</si>
  <si>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</si>
  <si>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</si>
  <si>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</si>
  <si>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</si>
  <si>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</si>
  <si>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</si>
  <si>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</si>
  <si>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</si>
  <si>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</si>
  <si>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</si>
  <si>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</si>
  <si>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</si>
  <si>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</si>
  <si>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</si>
  <si>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</si>
  <si>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</si>
  <si>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</si>
  <si>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</si>
  <si>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</si>
  <si>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</si>
  <si>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</si>
  <si>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</si>
  <si>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</si>
  <si>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</si>
  <si>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</si>
  <si>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</si>
  <si>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</si>
  <si>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</si>
  <si>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</si>
  <si>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</si>
  <si>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</si>
  <si>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</si>
  <si>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</si>
  <si>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</si>
  <si>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</si>
  <si>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</si>
  <si>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</si>
  <si>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</si>
  <si>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</si>
  <si>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</si>
  <si>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</si>
  <si>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</si>
  <si>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</si>
  <si>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</si>
  <si>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</si>
  <si>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</si>
  <si>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</si>
  <si>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</si>
  <si>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</si>
  <si>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</si>
  <si>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</si>
  <si>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</si>
  <si>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</si>
  <si>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</si>
  <si>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</si>
  <si>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</si>
  <si>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</si>
  <si>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</si>
  <si>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</si>
  <si>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</si>
  <si>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</si>
  <si>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</si>
  <si>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</si>
  <si>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</si>
  <si>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</si>
  <si>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</si>
  <si>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</si>
  <si>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</si>
  <si>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</si>
  <si>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</si>
  <si>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</si>
  <si>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</si>
  <si>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</si>
  <si>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</si>
  <si>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</si>
  <si>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</si>
  <si>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</si>
  <si>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</si>
  <si>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</si>
  <si>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</si>
  <si>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</si>
  <si>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</si>
  <si>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</si>
  <si>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</si>
  <si>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</si>
  <si>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</si>
  <si>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</si>
  <si>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</si>
  <si>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</si>
  <si>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</si>
  <si>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</si>
  <si>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</si>
  <si>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</si>
  <si>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</si>
  <si>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</si>
  <si>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</si>
  <si>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</si>
  <si>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</si>
  <si>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</si>
  <si>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</si>
  <si>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</si>
  <si>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</si>
  <si>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</si>
  <si>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</si>
  <si>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</si>
  <si>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</si>
  <si>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</si>
  <si>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</si>
  <si>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</si>
  <si>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</si>
  <si>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</si>
  <si>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</si>
  <si>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</si>
  <si>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</si>
  <si>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</si>
  <si>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</si>
  <si>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</si>
  <si>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</si>
  <si>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</si>
  <si>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</si>
  <si>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</si>
  <si>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</si>
  <si>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</si>
  <si>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</si>
  <si>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</si>
  <si>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</si>
  <si>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</si>
  <si>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</si>
  <si>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</si>
  <si>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</si>
  <si>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</si>
  <si>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</si>
  <si>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</si>
  <si>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</si>
  <si>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</si>
  <si>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</si>
  <si>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</si>
  <si>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</si>
  <si>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</si>
  <si>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</si>
  <si>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</si>
  <si>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</si>
  <si>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</si>
  <si>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</si>
  <si>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</si>
  <si>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</si>
  <si>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</si>
  <si>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</si>
  <si>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</si>
  <si>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</si>
  <si>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</si>
  <si>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</si>
  <si>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</si>
  <si>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</si>
  <si>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</si>
  <si>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</si>
  <si>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</si>
  <si>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</si>
  <si>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</si>
  <si>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</si>
  <si>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</si>
  <si>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</si>
  <si>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</si>
  <si>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</si>
  <si>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</si>
  <si>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</si>
  <si>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</si>
  <si>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</si>
  <si>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</si>
  <si>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</si>
  <si>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</si>
  <si>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</si>
  <si>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</si>
  <si>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</si>
  <si>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</si>
  <si>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</si>
  <si>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</si>
  <si>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</si>
  <si>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</si>
  <si>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</si>
  <si>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</si>
  <si>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</si>
  <si>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</si>
  <si>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</si>
  <si>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</si>
  <si>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</si>
  <si>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</si>
  <si>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</si>
  <si>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</si>
  <si>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</si>
  <si>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</si>
  <si>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</si>
  <si>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</si>
  <si>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</si>
  <si>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</si>
  <si>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</si>
  <si>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</si>
  <si>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</si>
  <si>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</si>
  <si>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</si>
  <si>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</si>
  <si>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</si>
  <si>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</si>
  <si>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</si>
  <si>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</si>
  <si>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</si>
  <si>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</si>
  <si>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</si>
  <si>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</si>
  <si>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</si>
  <si>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</si>
  <si>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</si>
  <si>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</si>
  <si>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</si>
  <si>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</si>
  <si>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</si>
  <si>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</si>
  <si>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</si>
  <si>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</si>
  <si>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</si>
  <si>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</si>
  <si>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</si>
  <si>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</si>
  <si>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</si>
  <si>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</si>
  <si>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</si>
  <si>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</si>
  <si>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</si>
  <si>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</si>
  <si>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</si>
  <si>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</si>
  <si>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</si>
  <si>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</si>
  <si>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</si>
  <si>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</si>
  <si>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</si>
  <si>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</si>
  <si>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</si>
  <si>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</si>
  <si>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</si>
  <si>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</si>
  <si>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</si>
  <si>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</si>
  <si>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</si>
  <si>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</si>
  <si>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</si>
  <si>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</si>
  <si>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</si>
  <si>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</si>
  <si>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</si>
  <si>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</si>
  <si>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</si>
  <si>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</si>
  <si>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</si>
  <si>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</si>
  <si>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</si>
  <si>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</si>
  <si>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</si>
  <si>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</si>
  <si>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</si>
  <si>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</si>
  <si>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</si>
  <si>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</si>
  <si>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</si>
  <si>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</si>
  <si>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</si>
  <si>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</si>
  <si>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</si>
  <si>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</si>
  <si>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</si>
  <si>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</si>
  <si>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</si>
  <si>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</si>
  <si>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</si>
  <si>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</si>
  <si>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</si>
  <si>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</si>
  <si>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</si>
  <si>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</si>
  <si>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</si>
  <si>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</si>
  <si>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</si>
  <si>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</si>
  <si>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</si>
  <si>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</si>
  <si>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</si>
  <si>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</si>
  <si>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</si>
  <si>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</si>
  <si>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</si>
  <si>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</si>
  <si>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</si>
  <si>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</si>
  <si>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</si>
  <si>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</si>
  <si>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</si>
  <si>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</si>
  <si>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</si>
  <si>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</si>
  <si>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</si>
  <si>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</si>
  <si>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</si>
  <si>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</si>
  <si>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</si>
  <si>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</si>
  <si>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</si>
  <si>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</si>
  <si>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</si>
  <si>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</si>
  <si>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</si>
  <si>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</si>
  <si>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</si>
  <si>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</si>
  <si>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</si>
  <si>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</si>
  <si>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</si>
  <si>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</si>
  <si>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</si>
  <si>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</si>
  <si>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</si>
  <si>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</si>
  <si>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</si>
  <si>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</si>
  <si>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</si>
  <si>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</si>
  <si>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</si>
  <si>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</si>
  <si>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</si>
  <si>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</si>
  <si>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</si>
  <si>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</si>
  <si>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</si>
  <si>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</si>
  <si>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</si>
  <si>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</si>
  <si>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</si>
  <si>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</si>
  <si>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</si>
  <si>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</si>
  <si>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</si>
  <si>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</si>
  <si>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</si>
  <si>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</si>
  <si>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</si>
  <si>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</si>
  <si>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</si>
  <si>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</si>
  <si>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</si>
  <si>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</si>
  <si>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</si>
  <si>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</si>
  <si>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</si>
  <si>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</si>
  <si>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</si>
  <si>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</si>
  <si>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</si>
  <si>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</si>
  <si>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</si>
  <si>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</si>
  <si>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</si>
  <si>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</si>
  <si>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</si>
  <si>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</si>
  <si>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</si>
  <si>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</si>
  <si>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</si>
  <si>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</si>
  <si>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</si>
  <si>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</si>
  <si>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</si>
  <si>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</si>
  <si>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</si>
  <si>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</si>
  <si>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</si>
  <si>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</si>
  <si>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</si>
  <si>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</si>
  <si>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</si>
  <si>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</si>
  <si>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</si>
  <si>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</si>
  <si>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</si>
  <si>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</si>
  <si>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</si>
  <si>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</si>
  <si>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</si>
  <si>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</si>
  <si>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</si>
  <si>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</si>
  <si>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</si>
  <si>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</si>
  <si>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</si>
  <si>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</si>
  <si>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</si>
  <si>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</si>
  <si>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</si>
  <si>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</si>
  <si>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</si>
  <si>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</si>
  <si>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</si>
  <si>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</si>
  <si>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</si>
  <si>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</si>
  <si>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</si>
  <si>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</si>
  <si>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</si>
  <si>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</si>
  <si>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</si>
  <si>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</si>
  <si>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</si>
  <si>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</si>
  <si>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</si>
  <si>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</si>
  <si>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</si>
  <si>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</si>
  <si>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</si>
  <si>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</si>
  <si>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</si>
  <si>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</si>
  <si>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</si>
  <si>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</si>
  <si>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</si>
  <si>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</si>
  <si>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</si>
  <si>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</si>
  <si>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</si>
  <si>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</si>
  <si>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</si>
  <si>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</si>
  <si>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</si>
  <si>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</si>
  <si>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</si>
  <si>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</si>
  <si>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</si>
  <si>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</si>
  <si>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</si>
  <si>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</si>
  <si>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</si>
  <si>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</si>
  <si>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</si>
  <si>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</si>
  <si>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</si>
  <si>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</si>
  <si>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</si>
  <si>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</si>
  <si>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</si>
  <si>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</si>
  <si>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</si>
  <si>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</si>
  <si>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</si>
  <si>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</si>
  <si>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</si>
  <si>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</si>
  <si>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</si>
  <si>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</si>
  <si>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</si>
  <si>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</si>
  <si>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</si>
  <si>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</si>
  <si>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</si>
  <si>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</si>
  <si>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</si>
  <si>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</si>
  <si>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</si>
  <si>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</si>
  <si>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</si>
  <si>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</si>
  <si>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</si>
  <si>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</si>
  <si>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</si>
  <si>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</si>
  <si>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</si>
  <si>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</si>
  <si>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</si>
  <si>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</si>
  <si>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</si>
  <si>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</si>
  <si>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</si>
  <si>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</si>
  <si>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</si>
  <si>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</si>
  <si>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</si>
  <si>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</si>
  <si>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</si>
  <si>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</si>
  <si>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</si>
  <si>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</si>
  <si>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</si>
  <si>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</si>
  <si>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</si>
  <si>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</si>
  <si>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</si>
  <si>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</si>
  <si>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</si>
  <si>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</si>
  <si>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</si>
  <si>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</si>
  <si>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</si>
  <si>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</si>
  <si>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</si>
  <si>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</si>
  <si>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</si>
  <si>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</si>
  <si>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</si>
  <si>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</si>
  <si>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</si>
  <si>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</si>
  <si>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</si>
  <si>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</si>
  <si>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</si>
  <si>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</si>
  <si>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</si>
  <si>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</si>
  <si>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</si>
  <si>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</si>
  <si>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</si>
  <si>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</si>
  <si>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</si>
  <si>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</si>
  <si>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</si>
  <si>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</si>
  <si>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</si>
  <si>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</si>
  <si>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</si>
  <si>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</si>
  <si>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</si>
  <si>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</si>
  <si>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</si>
  <si>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</si>
  <si>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</si>
  <si>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</si>
  <si>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</si>
  <si>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</si>
  <si>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</si>
  <si>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</si>
  <si>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</si>
  <si>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</si>
  <si>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</si>
  <si>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</si>
  <si>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</si>
  <si>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</si>
  <si>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</si>
  <si>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</si>
  <si>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</si>
  <si>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</si>
  <si>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</si>
  <si>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</si>
  <si>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</si>
  <si>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</si>
  <si>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</si>
  <si>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</si>
  <si>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</si>
  <si>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</si>
  <si>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</si>
  <si>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</si>
  <si>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</si>
  <si>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</si>
  <si>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</si>
  <si>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</si>
  <si>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</si>
  <si>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</si>
  <si>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</si>
  <si>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</si>
  <si>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</si>
  <si>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</si>
  <si>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</si>
  <si>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</si>
  <si>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</si>
  <si>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</si>
  <si>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</si>
  <si>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</si>
  <si>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</si>
  <si>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</si>
  <si>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</si>
  <si>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</si>
  <si>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</si>
  <si>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</si>
  <si>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</si>
  <si>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</si>
  <si>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</si>
  <si>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</si>
  <si>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</si>
  <si>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</si>
  <si>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</si>
  <si>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</si>
  <si>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</si>
  <si>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</si>
  <si>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</si>
  <si>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</si>
  <si>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</si>
  <si>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</si>
  <si>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</si>
  <si>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</si>
  <si>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</si>
  <si>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</si>
  <si>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</si>
  <si>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</si>
  <si>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</si>
  <si>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</si>
  <si>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</si>
  <si>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</si>
  <si>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</si>
  <si>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</si>
  <si>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</si>
  <si>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</si>
  <si>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</si>
  <si>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</si>
  <si>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</si>
  <si>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</si>
  <si>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</si>
  <si>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</si>
  <si>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</si>
  <si>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</si>
  <si>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</si>
  <si>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</si>
  <si>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</si>
  <si>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</si>
  <si>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</si>
  <si>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</si>
  <si>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</si>
  <si>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</si>
  <si>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</si>
  <si>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</si>
  <si>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</si>
  <si>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</si>
  <si>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</si>
  <si>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</si>
  <si>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</si>
  <si>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</si>
  <si>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</si>
  <si>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</si>
  <si>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</si>
  <si>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</si>
  <si>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</si>
  <si>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</si>
  <si>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</si>
  <si>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</si>
  <si>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</si>
  <si>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</si>
  <si>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</si>
  <si>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</si>
  <si>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</si>
  <si>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</si>
  <si>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</si>
  <si>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</si>
  <si>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</si>
  <si>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</si>
  <si>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</si>
  <si>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</si>
  <si>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</si>
  <si>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</si>
  <si>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</si>
  <si>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</si>
  <si>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</si>
  <si>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</si>
  <si>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</si>
  <si>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</si>
  <si>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</si>
  <si>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</si>
  <si>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</si>
  <si>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</si>
  <si>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</si>
  <si>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</si>
  <si>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</si>
  <si>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</si>
  <si>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</si>
  <si>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</si>
  <si>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</si>
  <si>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</si>
  <si>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</si>
  <si>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</si>
  <si>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</si>
  <si>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</si>
  <si>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</si>
  <si>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</si>
  <si>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</si>
  <si>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</si>
  <si>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</si>
  <si>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</si>
  <si>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</si>
  <si>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</si>
  <si>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</si>
  <si>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</si>
  <si>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</si>
  <si>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</si>
  <si>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</si>
  <si>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</si>
  <si>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</si>
  <si>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</si>
  <si>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</si>
  <si>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</si>
  <si>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</si>
  <si>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</si>
  <si>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</si>
  <si>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</si>
  <si>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</si>
  <si>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</si>
  <si>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</si>
  <si>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</si>
  <si>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</si>
  <si>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</si>
  <si>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</si>
  <si>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</si>
  <si>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</si>
  <si>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</si>
  <si>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</si>
  <si>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</si>
  <si>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</si>
  <si>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</si>
  <si>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</si>
  <si>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</si>
  <si>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</si>
  <si>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</si>
  <si>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</si>
  <si>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</si>
  <si>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</si>
  <si>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</si>
  <si>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</si>
  <si>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</si>
  <si>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</si>
  <si>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</si>
  <si>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</si>
  <si>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</si>
  <si>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</si>
  <si>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</si>
  <si>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</si>
  <si>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</si>
  <si>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</si>
  <si>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</si>
  <si>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</si>
  <si>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</si>
  <si>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</si>
  <si>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</si>
  <si>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</si>
  <si>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</si>
  <si>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</si>
  <si>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</si>
  <si>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</si>
  <si>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</si>
  <si>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</si>
  <si>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</si>
  <si>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</si>
  <si>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</si>
  <si>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</si>
  <si>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</si>
  <si>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</si>
  <si>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</si>
  <si>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</si>
  <si>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</si>
  <si>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</si>
  <si>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</si>
  <si>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</si>
  <si>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</si>
  <si>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</si>
  <si>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</si>
  <si>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</si>
  <si>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</si>
  <si>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</si>
  <si>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</si>
  <si>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</si>
  <si>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</si>
  <si>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</si>
  <si>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</si>
  <si>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</si>
  <si>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</si>
  <si>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</si>
  <si>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</si>
  <si>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</si>
  <si>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</si>
  <si>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</si>
  <si>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</si>
  <si>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</si>
  <si>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</si>
  <si>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</si>
  <si>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</si>
  <si>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</si>
  <si>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</si>
  <si>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</si>
  <si>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</si>
  <si>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</si>
  <si>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</si>
  <si>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</si>
  <si>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</si>
  <si>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</si>
  <si>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</si>
  <si>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</si>
  <si>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</si>
  <si>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</si>
  <si>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</si>
  <si>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</si>
  <si>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</si>
  <si>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</si>
  <si>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</si>
  <si>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</si>
  <si>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</si>
  <si>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</si>
  <si>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</si>
  <si>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</si>
  <si>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</si>
  <si>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</si>
  <si>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</si>
  <si>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</si>
  <si>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</si>
  <si>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</si>
  <si>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</si>
  <si>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</si>
  <si>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</si>
  <si>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</si>
  <si>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</si>
  <si>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</si>
  <si>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</si>
  <si>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</si>
  <si>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</si>
  <si>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</si>
  <si>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</si>
  <si>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</si>
  <si>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</si>
  <si>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</si>
  <si>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</si>
  <si>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</si>
  <si>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</si>
  <si>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</si>
  <si>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</si>
  <si>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</si>
  <si>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</si>
  <si>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</si>
  <si>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</si>
  <si>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</si>
  <si>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</si>
  <si>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</si>
  <si>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</si>
  <si>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</si>
  <si>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</si>
  <si>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</si>
  <si>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</si>
  <si>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</si>
  <si>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</si>
  <si>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</si>
  <si>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</si>
  <si>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</si>
  <si>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</si>
  <si>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</si>
  <si>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</si>
  <si>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</si>
  <si>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</si>
  <si>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</si>
  <si>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</si>
  <si>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</si>
  <si>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</si>
  <si>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</si>
  <si>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</si>
  <si>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</si>
  <si>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</si>
  <si>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</si>
  <si>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</si>
  <si>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</si>
  <si>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</si>
  <si>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</si>
  <si>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</si>
  <si>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</si>
  <si>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</si>
  <si>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</si>
  <si>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</si>
  <si>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</si>
  <si>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</si>
  <si>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</si>
  <si>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</si>
  <si>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</si>
  <si>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</si>
  <si>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</si>
  <si>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</si>
  <si>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</si>
  <si>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</si>
  <si>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</si>
  <si>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</si>
  <si>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</si>
  <si>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</si>
  <si>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</si>
  <si>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</si>
  <si>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</si>
  <si>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</si>
  <si>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</si>
  <si>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</si>
  <si>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</si>
  <si>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</si>
  <si>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</si>
  <si>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</si>
  <si>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</si>
  <si>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</si>
  <si>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</si>
  <si>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</si>
  <si>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</si>
  <si>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</si>
  <si>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</si>
  <si>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</si>
  <si>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</si>
  <si>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</si>
  <si>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</si>
  <si>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</si>
  <si>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</si>
  <si>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</si>
  <si>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</si>
  <si>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</si>
  <si>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</si>
  <si>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</si>
  <si>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</si>
  <si>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</si>
  <si>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</si>
  <si>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</si>
  <si>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</si>
  <si>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</si>
  <si>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</si>
  <si>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</si>
  <si>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</si>
  <si>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</si>
  <si>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</si>
  <si>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</si>
  <si>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</si>
  <si>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</si>
  <si>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</si>
  <si>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</si>
  <si>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</si>
  <si>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</si>
  <si>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</si>
  <si>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</si>
  <si>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</si>
  <si>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</si>
  <si>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</si>
  <si>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</si>
  <si>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</si>
  <si>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</si>
  <si>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</si>
  <si>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</si>
  <si>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</si>
  <si>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</si>
  <si>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</si>
  <si>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</si>
  <si>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</si>
  <si>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</si>
  <si>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</si>
  <si>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</si>
  <si>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</si>
  <si>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</si>
  <si>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</si>
  <si>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</si>
  <si>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</si>
  <si>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</si>
  <si>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</si>
  <si>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</si>
  <si>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</si>
  <si>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</si>
  <si>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</si>
  <si>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</si>
  <si>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</si>
  <si>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</si>
  <si>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</si>
  <si>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</si>
  <si>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</si>
  <si>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</si>
  <si>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</si>
  <si>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</si>
  <si>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</si>
  <si>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</si>
  <si>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</si>
  <si>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</si>
  <si>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</si>
  <si>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</si>
  <si>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</si>
  <si>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</si>
  <si>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</si>
  <si>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</si>
  <si>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</si>
  <si>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</si>
  <si>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</si>
  <si>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</si>
  <si>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</si>
  <si>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</si>
  <si>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</si>
  <si>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</si>
  <si>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</si>
  <si>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</si>
  <si>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</si>
  <si>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</si>
  <si>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</si>
  <si>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</si>
  <si>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</si>
  <si>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</si>
  <si>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</si>
  <si>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</si>
  <si>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</si>
  <si>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</si>
  <si>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</si>
  <si>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</si>
  <si>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</si>
  <si>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</si>
  <si>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</si>
  <si>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</si>
  <si>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</si>
  <si>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</si>
  <si>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</si>
  <si>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</si>
  <si>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</si>
  <si>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</si>
  <si>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</si>
  <si>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</si>
  <si>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</si>
  <si>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</si>
  <si>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</si>
  <si>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</si>
  <si>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</si>
  <si>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</si>
  <si>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</si>
  <si>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</si>
  <si>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</si>
  <si>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</si>
  <si>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</si>
  <si>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</si>
  <si>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</si>
  <si>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</si>
  <si>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</si>
  <si>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</si>
  <si>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</si>
  <si>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</si>
  <si>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</si>
  <si>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</si>
  <si>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</si>
  <si>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</si>
  <si>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</si>
  <si>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</si>
  <si>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</si>
  <si>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</si>
  <si>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</si>
  <si>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</si>
  <si>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</si>
  <si>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</si>
  <si>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</si>
  <si>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</si>
  <si>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</si>
  <si>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</si>
  <si>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</si>
  <si>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</si>
  <si>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</si>
  <si>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</si>
  <si>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</si>
  <si>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</si>
  <si>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</si>
  <si>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</si>
  <si>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</si>
  <si>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</si>
  <si>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</si>
  <si>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</si>
  <si>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</si>
  <si>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</si>
  <si>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</si>
  <si>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</si>
  <si>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</si>
  <si>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</si>
  <si>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</si>
  <si>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</si>
  <si>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</si>
  <si>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</si>
  <si>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</si>
  <si>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</si>
  <si>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</si>
  <si>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</si>
  <si>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</si>
  <si>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</si>
  <si>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</si>
  <si>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</si>
  <si>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</si>
  <si>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</si>
  <si>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</si>
  <si>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</si>
  <si>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</si>
  <si>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</si>
  <si>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</si>
  <si>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</si>
  <si>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</si>
  <si>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</si>
  <si>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</si>
  <si>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</si>
  <si>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</si>
  <si>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</si>
  <si>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</si>
  <si>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</si>
  <si>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</si>
  <si>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</si>
  <si>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</si>
  <si>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</si>
  <si>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</si>
  <si>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</si>
  <si>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</si>
  <si>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</si>
  <si>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</si>
  <si>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</si>
  <si>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</si>
  <si>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</si>
  <si>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</si>
  <si>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</si>
  <si>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</si>
  <si>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</si>
  <si>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</si>
  <si>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</si>
  <si>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</si>
  <si>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</si>
  <si>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</si>
  <si>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</si>
  <si>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</si>
  <si>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</si>
  <si>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</si>
  <si>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</si>
  <si>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</si>
  <si>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</si>
  <si>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</si>
  <si>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</si>
  <si>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</si>
  <si>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</si>
  <si>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</si>
  <si>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</si>
  <si>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</si>
  <si>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</si>
  <si>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</si>
  <si>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</si>
  <si>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</si>
  <si>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</si>
  <si>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</si>
  <si>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</si>
  <si>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</si>
  <si>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</si>
  <si>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</si>
  <si>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</si>
  <si>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</si>
  <si>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</si>
  <si>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</si>
  <si>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</si>
  <si>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</si>
  <si>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</si>
  <si>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</si>
  <si>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</si>
  <si>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</si>
  <si>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</si>
  <si>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</si>
  <si>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</si>
  <si>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</si>
  <si>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</si>
  <si>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</si>
  <si>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</si>
  <si>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</si>
  <si>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</si>
  <si>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</si>
  <si>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</si>
  <si>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</si>
  <si>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</si>
  <si>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</si>
  <si>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</si>
  <si>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</si>
  <si>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</si>
  <si>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</si>
  <si>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</si>
  <si>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</si>
  <si>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</si>
  <si>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</si>
  <si>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</si>
  <si>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</si>
  <si>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</si>
  <si>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</si>
  <si>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</si>
  <si>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</si>
  <si>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</si>
  <si>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</si>
  <si>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</si>
  <si>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</si>
  <si>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</si>
  <si>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</si>
  <si>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</si>
  <si>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</si>
  <si>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</si>
  <si>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</si>
  <si>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</si>
  <si>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</si>
  <si>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</si>
  <si>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</si>
  <si>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</si>
  <si>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</si>
  <si>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</si>
  <si>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</si>
  <si>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</si>
  <si>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</si>
  <si>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</si>
  <si>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</si>
  <si>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</si>
  <si>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</si>
  <si>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</si>
  <si>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</si>
  <si>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</si>
  <si>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</si>
  <si>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</si>
  <si>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</si>
  <si>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</si>
  <si>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</si>
  <si>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</si>
  <si>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</si>
  <si>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</si>
  <si>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</si>
  <si>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</si>
  <si>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</si>
  <si>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</si>
  <si>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</si>
  <si>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</si>
  <si>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</si>
  <si>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</si>
  <si>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</si>
  <si>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</si>
  <si>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</si>
  <si>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</si>
  <si>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</si>
  <si>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</si>
  <si>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</si>
  <si>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</si>
  <si>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</si>
  <si>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</si>
  <si>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</si>
  <si>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</si>
  <si>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</si>
  <si>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</si>
  <si>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</si>
  <si>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</si>
  <si>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</si>
  <si>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</si>
  <si>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</si>
  <si>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</si>
  <si>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</si>
  <si>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</si>
  <si>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</si>
  <si>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</si>
  <si>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</si>
  <si>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</si>
  <si>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</si>
  <si>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</si>
  <si>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</si>
  <si>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</si>
  <si>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</si>
  <si>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</si>
  <si>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</si>
  <si>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</si>
  <si>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</si>
  <si>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</si>
  <si>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</si>
  <si>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</si>
  <si>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</si>
  <si>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</si>
  <si>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</si>
  <si>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</si>
  <si>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</si>
  <si>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</si>
  <si>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</si>
  <si>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</si>
  <si>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</si>
  <si>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</si>
  <si>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</si>
  <si>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</si>
  <si>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</si>
  <si>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</si>
  <si>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</si>
  <si>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</si>
  <si>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</si>
  <si>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</si>
  <si>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</si>
  <si>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</si>
  <si>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</si>
  <si>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</si>
  <si>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</si>
  <si>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</si>
  <si>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</si>
  <si>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</si>
  <si>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</si>
  <si>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</si>
  <si>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</si>
  <si>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</si>
  <si>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</si>
  <si>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</si>
  <si>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</si>
  <si>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</si>
  <si>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</si>
  <si>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</si>
  <si>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</si>
  <si>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</si>
  <si>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</si>
  <si>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</si>
  <si>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</si>
  <si>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</si>
  <si>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</si>
  <si>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</si>
  <si>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</si>
  <si>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</si>
  <si>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</si>
  <si>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</si>
  <si>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</si>
  <si>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</si>
  <si>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</si>
  <si>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</si>
  <si>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</si>
  <si>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</si>
  <si>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</si>
  <si>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</si>
  <si>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</si>
  <si>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</si>
  <si>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</si>
  <si>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</si>
  <si>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</si>
  <si>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</si>
  <si>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</si>
  <si>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</si>
  <si>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</si>
  <si>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</si>
  <si>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</si>
  <si>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</si>
  <si>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</si>
  <si>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</si>
  <si>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</si>
  <si>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</si>
  <si>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</si>
  <si>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</si>
  <si>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</si>
  <si>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</si>
  <si>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</si>
  <si>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</si>
  <si>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</si>
  <si>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</si>
  <si>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</si>
  <si>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</si>
  <si>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</si>
  <si>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</si>
  <si>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</si>
  <si>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</si>
  <si>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</si>
  <si>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</si>
  <si>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</si>
  <si>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</si>
  <si>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</si>
  <si>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</si>
  <si>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</si>
  <si>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</si>
  <si>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</si>
  <si>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</si>
  <si>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</si>
  <si>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</si>
  <si>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</si>
  <si>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</si>
  <si>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</si>
  <si>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</si>
  <si>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</si>
  <si>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</si>
  <si>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</si>
  <si>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</si>
  <si>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</si>
  <si>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</si>
  <si>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</si>
  <si>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</si>
  <si>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</si>
  <si>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</si>
  <si>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</si>
  <si>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</si>
  <si>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</si>
  <si>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</si>
  <si>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</si>
  <si>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</si>
  <si>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</si>
  <si>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</si>
  <si>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</si>
  <si>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</si>
  <si>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</si>
  <si>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</si>
  <si>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</si>
  <si>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</si>
  <si>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</si>
  <si>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</si>
  <si>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</si>
  <si>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</si>
  <si>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</si>
  <si>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</si>
  <si>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</si>
  <si>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</si>
  <si>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</si>
  <si>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</si>
  <si>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</si>
  <si>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</si>
  <si>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</si>
  <si>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</si>
  <si>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</si>
  <si>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</si>
  <si>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</si>
  <si>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</si>
  <si>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</si>
  <si>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</si>
  <si>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</si>
  <si>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</si>
  <si>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</si>
  <si>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</si>
  <si>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</si>
  <si>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</si>
  <si>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</si>
  <si>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</si>
  <si>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</si>
  <si>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</si>
  <si>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</si>
  <si>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</si>
  <si>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</si>
  <si>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</si>
  <si>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</si>
  <si>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</si>
  <si>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</si>
  <si>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</si>
  <si>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</si>
  <si>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</si>
  <si>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</si>
  <si>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</si>
  <si>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</si>
  <si>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</si>
  <si>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</si>
  <si>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</si>
  <si>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</si>
  <si>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</si>
  <si>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</si>
  <si>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</si>
  <si>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</si>
  <si>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</si>
  <si>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</si>
  <si>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</si>
  <si>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</si>
  <si>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</si>
  <si>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</si>
  <si>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</si>
  <si>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</si>
  <si>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</si>
  <si>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</si>
  <si>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</si>
  <si>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</si>
  <si>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</si>
  <si>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</si>
  <si>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</si>
  <si>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</si>
  <si>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</si>
  <si>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</si>
  <si>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</si>
  <si>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</si>
  <si>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</si>
  <si>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</si>
  <si>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</si>
  <si>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</si>
  <si>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</si>
  <si>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</si>
  <si>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</si>
  <si>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</si>
  <si>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</si>
  <si>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</si>
  <si>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</si>
  <si>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</si>
  <si>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</si>
  <si>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</si>
  <si>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</si>
  <si>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</si>
  <si>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</si>
  <si>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</si>
  <si>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</si>
  <si>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</si>
  <si>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</si>
  <si>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</si>
  <si>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</si>
  <si>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</si>
  <si>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</si>
  <si>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</si>
  <si>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</si>
  <si>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</si>
  <si>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</si>
  <si>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</si>
  <si>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</si>
  <si>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</si>
  <si>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</si>
  <si>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</si>
  <si>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</si>
  <si>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</si>
  <si>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</si>
  <si>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</si>
  <si>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</si>
  <si>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</si>
  <si>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</si>
  <si>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</si>
  <si>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</si>
  <si>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</si>
  <si>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</si>
  <si>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</si>
  <si>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</si>
  <si>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</si>
  <si>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</si>
  <si>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</si>
  <si>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</si>
  <si>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</si>
  <si>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</si>
  <si>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</si>
  <si>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</si>
  <si>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</si>
  <si>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</si>
  <si>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</si>
  <si>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</si>
  <si>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</si>
  <si>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</si>
  <si>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</si>
  <si>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</si>
  <si>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</si>
  <si>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</si>
  <si>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</si>
  <si>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</si>
  <si>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</si>
  <si>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</si>
  <si>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</si>
  <si>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</si>
  <si>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</si>
  <si>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</si>
  <si>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</si>
  <si>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</si>
  <si>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</si>
  <si>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</si>
  <si>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</si>
  <si>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</si>
  <si>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</si>
  <si>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</si>
  <si>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</si>
  <si>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</si>
  <si>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</si>
  <si>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</si>
  <si>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</si>
  <si>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</si>
  <si>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</si>
  <si>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</si>
  <si>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</si>
  <si>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</si>
  <si>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</si>
  <si>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</si>
  <si>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</si>
  <si>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</si>
  <si>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</si>
  <si>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</si>
  <si>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</si>
  <si>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</si>
  <si>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</si>
  <si>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</si>
  <si>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</si>
  <si>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</si>
  <si>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</si>
  <si>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</si>
  <si>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</si>
  <si>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</si>
  <si>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</si>
  <si>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</si>
  <si>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</si>
  <si>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</si>
  <si>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</si>
  <si>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</si>
  <si>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</si>
  <si>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</si>
  <si>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</si>
  <si>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</si>
  <si>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</si>
  <si>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</si>
  <si>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</si>
  <si>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</si>
  <si>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</si>
  <si>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</si>
  <si>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</si>
  <si>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</si>
  <si>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</si>
  <si>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</si>
  <si>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</si>
  <si>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</si>
  <si>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</si>
  <si>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</si>
  <si>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</si>
  <si>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</si>
  <si>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</si>
  <si>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</si>
  <si>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</si>
  <si>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</si>
  <si>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</si>
  <si>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</si>
  <si>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</si>
  <si>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</si>
  <si>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</si>
  <si>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</si>
  <si>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</si>
  <si>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</si>
  <si>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</si>
  <si>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</si>
  <si>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</si>
  <si>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</si>
  <si>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</si>
  <si>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</si>
  <si>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</si>
  <si>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</si>
  <si>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</si>
  <si>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</si>
  <si>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</si>
  <si>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</si>
  <si>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</si>
  <si>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</si>
  <si>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</si>
  <si>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</si>
  <si>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</si>
  <si>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</si>
  <si>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</si>
  <si>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</si>
  <si>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</si>
  <si>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</si>
  <si>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</si>
  <si>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</si>
  <si>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</si>
  <si>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</si>
  <si>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</si>
  <si>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</si>
  <si>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</si>
  <si>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</si>
  <si>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</si>
  <si>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</si>
  <si>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</si>
  <si>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</si>
  <si>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</si>
  <si>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</si>
  <si>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</si>
  <si>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</si>
  <si>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</si>
  <si>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</si>
  <si>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</si>
  <si>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</si>
  <si>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</si>
  <si>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</si>
  <si>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</si>
  <si>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</si>
  <si>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</si>
  <si>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</si>
  <si>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</si>
  <si>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</si>
  <si>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</si>
  <si>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</si>
  <si>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</si>
  <si>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</si>
  <si>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</si>
  <si>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</si>
  <si>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</si>
  <si>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</si>
  <si>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</si>
  <si>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</si>
  <si>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</si>
  <si>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</si>
  <si>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</si>
  <si>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</si>
  <si>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</si>
  <si>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</si>
  <si>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</si>
  <si>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</si>
  <si>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</si>
  <si>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</si>
  <si>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</si>
  <si>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</si>
  <si>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</si>
  <si>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</si>
  <si>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</si>
  <si>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</si>
  <si>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</si>
  <si>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</si>
  <si>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</si>
  <si>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</si>
  <si>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</si>
  <si>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</si>
  <si>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</si>
  <si>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</si>
  <si>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</si>
  <si>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</si>
  <si>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</si>
  <si>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</si>
  <si>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</si>
  <si>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</si>
  <si>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</si>
  <si>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</si>
  <si>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</si>
  <si>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</si>
  <si>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</si>
  <si>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</si>
  <si>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</si>
  <si>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</si>
  <si>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</si>
  <si>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</si>
  <si>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</si>
  <si>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</si>
  <si>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</si>
  <si>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</si>
  <si>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</si>
  <si>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</si>
  <si>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</si>
  <si>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</si>
  <si>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</si>
  <si>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</si>
  <si>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</si>
  <si>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</si>
  <si>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</si>
  <si>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</si>
  <si>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</si>
  <si>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</si>
  <si>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</si>
  <si>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</si>
  <si>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</si>
  <si>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</si>
  <si>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</si>
  <si>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</si>
  <si>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</si>
  <si>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</si>
  <si>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</si>
  <si>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</si>
  <si>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</si>
  <si>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</si>
  <si>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</si>
  <si>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</si>
  <si>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</si>
  <si>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</si>
  <si>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</si>
  <si>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</si>
  <si>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</si>
  <si>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</si>
  <si>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</si>
  <si>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</si>
  <si>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</si>
  <si>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</si>
  <si>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</si>
  <si>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</si>
  <si>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</si>
  <si>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</si>
  <si>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</si>
  <si>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</si>
  <si>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</si>
  <si>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</si>
  <si>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</si>
  <si>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</si>
  <si>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</si>
  <si>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</si>
  <si>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</si>
  <si>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</si>
  <si>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</si>
  <si>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</si>
  <si>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</si>
  <si>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</si>
  <si>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</si>
  <si>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</si>
  <si>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</si>
  <si>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</si>
  <si>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</si>
  <si>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</si>
  <si>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</si>
  <si>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</si>
  <si>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</si>
  <si>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</si>
  <si>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</si>
  <si>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</si>
  <si>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</si>
  <si>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</si>
  <si>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</si>
  <si>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</si>
  <si>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</si>
  <si>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</si>
  <si>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</si>
  <si>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</si>
  <si>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</si>
  <si>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</si>
  <si>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</si>
  <si>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</si>
  <si>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</si>
  <si>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</si>
  <si>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</si>
  <si>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</si>
  <si>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</si>
  <si>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</si>
  <si>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</si>
  <si>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</si>
  <si>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</si>
  <si>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</si>
  <si>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</si>
  <si>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</si>
  <si>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</si>
  <si>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</si>
  <si>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</si>
  <si>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</si>
  <si>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</si>
  <si>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</si>
  <si>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</si>
  <si>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</si>
  <si>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</si>
  <si>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</si>
  <si>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</si>
  <si>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</si>
  <si>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</si>
  <si>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</si>
  <si>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</si>
  <si>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</si>
  <si>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</si>
  <si>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</si>
  <si>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</si>
  <si>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</si>
  <si>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</si>
  <si>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</si>
  <si>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</si>
  <si>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</si>
  <si>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</si>
  <si>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</si>
  <si>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</si>
  <si>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</si>
  <si>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</si>
  <si>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</si>
  <si>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</si>
  <si>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</si>
  <si>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</si>
  <si>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</si>
  <si>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</si>
  <si>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</si>
  <si>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</si>
  <si>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</si>
  <si>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</si>
  <si>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</si>
  <si>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</si>
  <si>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</si>
  <si>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</si>
  <si>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</si>
  <si>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</si>
  <si>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</si>
  <si>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</si>
  <si>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</si>
  <si>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</si>
  <si>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</si>
  <si>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</si>
  <si>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</si>
  <si>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</si>
  <si>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</si>
  <si>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</si>
  <si>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</si>
  <si>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</si>
  <si>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</si>
  <si>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</si>
  <si>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</si>
  <si>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</si>
  <si>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</si>
  <si>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</si>
  <si>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</si>
  <si>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</si>
  <si>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</si>
  <si>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</si>
  <si>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</si>
  <si>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</si>
  <si>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</si>
  <si>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</si>
  <si>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</si>
  <si>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</si>
  <si>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</si>
  <si>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</si>
  <si>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</si>
  <si>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</si>
  <si>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</si>
  <si>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</si>
  <si>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</si>
  <si>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</si>
  <si>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</si>
  <si>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</si>
  <si>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</si>
  <si>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</si>
  <si>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</si>
  <si>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</si>
  <si>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</si>
  <si>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</si>
  <si>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</si>
  <si>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</si>
  <si>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</si>
  <si>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</si>
  <si>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</si>
  <si>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</si>
  <si>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</si>
  <si>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</si>
  <si>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</si>
  <si>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</si>
  <si>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</si>
  <si>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</si>
  <si>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</si>
  <si>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</si>
  <si>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</si>
  <si>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</si>
  <si>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</si>
  <si>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</si>
  <si>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</si>
  <si>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</si>
  <si>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</si>
  <si>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</si>
  <si>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</si>
  <si>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</si>
  <si>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</si>
  <si>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</si>
  <si>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</si>
  <si>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</si>
  <si>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</si>
  <si>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</si>
  <si>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</si>
  <si>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</si>
  <si>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</si>
  <si>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</si>
  <si>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</si>
  <si>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</si>
  <si>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</si>
  <si>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</si>
  <si>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</si>
  <si>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</si>
  <si>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</si>
  <si>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</si>
  <si>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</si>
  <si>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</si>
  <si>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</si>
  <si>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</si>
  <si>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</si>
  <si>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</si>
  <si>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</si>
  <si>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</si>
  <si>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</si>
  <si>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</si>
  <si>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</si>
  <si>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</si>
  <si>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</si>
  <si>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</si>
  <si>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</si>
  <si>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</si>
  <si>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</si>
  <si>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</si>
  <si>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</si>
  <si>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</si>
  <si>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</si>
  <si>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</si>
  <si>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</si>
  <si>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</si>
  <si>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</si>
  <si>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</si>
  <si>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</si>
  <si>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</si>
  <si>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</si>
  <si>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</si>
  <si>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</si>
  <si>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</si>
  <si>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</si>
  <si>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</si>
  <si>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</si>
  <si>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</si>
  <si>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</si>
  <si>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</si>
  <si>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</si>
  <si>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</si>
  <si>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</si>
  <si>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</si>
  <si>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</si>
  <si>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</si>
  <si>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</si>
  <si>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</si>
  <si>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</si>
  <si>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</si>
  <si>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</si>
  <si>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</si>
  <si>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</si>
  <si>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</si>
  <si>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</si>
  <si>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</si>
  <si>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</si>
  <si>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</si>
  <si>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</si>
  <si>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</si>
  <si>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</si>
  <si>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</si>
  <si>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</si>
  <si>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</si>
  <si>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</si>
  <si>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</si>
  <si>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</si>
  <si>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</si>
  <si>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</si>
  <si>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</si>
  <si>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</si>
  <si>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</si>
  <si>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</si>
  <si>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</si>
  <si>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</si>
  <si>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</si>
  <si>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</si>
  <si>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</si>
  <si>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</si>
  <si>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</si>
  <si>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</si>
  <si>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</si>
  <si>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</si>
  <si>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</si>
  <si>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</si>
  <si>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</si>
  <si>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</si>
  <si>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</si>
  <si>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</si>
  <si>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</si>
  <si>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</si>
  <si>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</si>
  <si>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</si>
  <si>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</si>
  <si>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</si>
  <si>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</si>
  <si>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</si>
  <si>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</si>
  <si>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</si>
  <si>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</si>
  <si>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</si>
  <si>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</si>
  <si>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</si>
  <si>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</si>
  <si>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</si>
  <si>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</si>
  <si>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</si>
  <si>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</si>
  <si>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</si>
  <si>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</si>
  <si>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</si>
  <si>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</si>
  <si>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</si>
  <si>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</si>
  <si>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</si>
  <si>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</si>
  <si>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</si>
  <si>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</si>
  <si>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</si>
  <si>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</si>
  <si>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</si>
  <si>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</si>
  <si>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</si>
  <si>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</si>
  <si>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</si>
  <si>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</si>
  <si>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</si>
  <si>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</si>
  <si>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</si>
  <si>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</si>
  <si>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</si>
  <si>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</si>
  <si>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</si>
  <si>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</si>
  <si>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</si>
  <si>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</si>
  <si>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</si>
  <si>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</si>
  <si>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</si>
  <si>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</si>
  <si>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</si>
  <si>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</si>
  <si>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</si>
  <si>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</si>
  <si>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</si>
  <si>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</si>
  <si>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</si>
  <si>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</si>
  <si>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</si>
  <si>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</si>
  <si>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</si>
  <si>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</si>
  <si>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</si>
  <si>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</si>
  <si>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</si>
  <si>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</si>
  <si>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</si>
  <si>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</si>
  <si>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</si>
  <si>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</si>
  <si>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</si>
  <si>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</si>
  <si>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</si>
  <si>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</si>
  <si>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</si>
  <si>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</si>
  <si>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</si>
  <si>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</si>
  <si>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</si>
  <si>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</si>
  <si>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</si>
  <si>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</si>
  <si>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</si>
  <si>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</si>
  <si>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</si>
  <si>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</si>
  <si>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</si>
  <si>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</si>
  <si>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</si>
  <si>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</si>
  <si>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</si>
  <si>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</si>
  <si>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</si>
  <si>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</si>
  <si>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</si>
  <si>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</si>
  <si>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</si>
  <si>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</si>
  <si>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</si>
  <si>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</si>
  <si>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</si>
  <si>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</si>
  <si>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</si>
  <si>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</si>
  <si>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</si>
  <si>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</si>
  <si>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</si>
  <si>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</si>
  <si>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</si>
  <si>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</si>
  <si>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</si>
  <si>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</si>
  <si>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</si>
  <si>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</si>
  <si>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</si>
  <si>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</si>
  <si>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</si>
  <si>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</si>
  <si>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</si>
  <si>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</si>
  <si>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</si>
  <si>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</si>
  <si>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</si>
  <si>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</si>
  <si>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</si>
  <si>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</si>
  <si>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</si>
  <si>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</si>
  <si>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</si>
  <si>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</si>
  <si>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</si>
  <si>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</si>
  <si>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</si>
  <si>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</si>
  <si>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</si>
  <si>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</si>
  <si>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</si>
  <si>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</si>
  <si>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</si>
  <si>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</si>
  <si>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</si>
  <si>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</si>
  <si>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</si>
  <si>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</si>
  <si>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</si>
  <si>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</si>
  <si>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</si>
  <si>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</si>
  <si>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</si>
  <si>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</si>
  <si>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</si>
  <si>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</si>
  <si>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</si>
  <si>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</si>
  <si>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</si>
  <si>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</si>
  <si>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</si>
  <si>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</si>
  <si>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</si>
  <si>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</si>
  <si>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</si>
  <si>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</si>
  <si>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</si>
  <si>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</si>
  <si>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</si>
  <si>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</si>
  <si>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</si>
  <si>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</si>
  <si>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</si>
  <si>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</si>
  <si>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</si>
  <si>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</si>
  <si>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</si>
  <si>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</si>
  <si>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</si>
  <si>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</si>
  <si>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</si>
  <si>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</si>
  <si>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</si>
  <si>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</si>
  <si>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</si>
  <si>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</si>
  <si>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</si>
  <si>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</si>
  <si>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</si>
  <si>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</si>
  <si>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</si>
  <si>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</si>
  <si>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</si>
  <si>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</si>
  <si>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</si>
  <si>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</si>
  <si>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</si>
  <si>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</si>
  <si>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</si>
  <si>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</si>
  <si>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</si>
  <si>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</si>
  <si>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</si>
  <si>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</si>
  <si>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</si>
  <si>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</si>
  <si>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</si>
  <si>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</si>
  <si>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</si>
  <si>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</si>
  <si>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</si>
  <si>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</si>
  <si>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</si>
  <si>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</si>
  <si>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</si>
  <si>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</si>
  <si>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</si>
  <si>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</si>
  <si>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</si>
  <si>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</si>
  <si>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</si>
  <si>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</si>
  <si>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</si>
  <si>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</si>
  <si>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</si>
  <si>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</si>
  <si>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</si>
  <si>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</si>
  <si>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</si>
  <si>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</si>
  <si>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</si>
  <si>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</si>
  <si>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</si>
  <si>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</si>
  <si>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</si>
  <si>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</si>
  <si>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</si>
  <si>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</si>
  <si>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</si>
  <si>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</si>
  <si>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</si>
  <si>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</si>
  <si>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</si>
  <si>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</si>
  <si>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</si>
  <si>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</si>
  <si>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</si>
  <si>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</si>
  <si>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</si>
  <si>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</si>
  <si>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</si>
  <si>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</si>
  <si>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</si>
  <si>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</si>
  <si>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</si>
  <si>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</si>
  <si>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</si>
  <si>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</si>
  <si>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</si>
  <si>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</si>
  <si>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</si>
  <si>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</si>
  <si>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</si>
  <si>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</si>
  <si>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</si>
  <si>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</si>
  <si>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</si>
  <si>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</si>
  <si>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</si>
  <si>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</si>
  <si>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</si>
  <si>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</si>
  <si>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</si>
  <si>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</si>
  <si>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</si>
  <si>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</si>
  <si>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</si>
  <si>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</si>
  <si>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</si>
  <si>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</si>
  <si>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</si>
  <si>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</si>
  <si>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</si>
  <si>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</si>
  <si>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</si>
  <si>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</si>
  <si>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</si>
  <si>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</si>
  <si>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</si>
  <si>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</si>
  <si>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</si>
  <si>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</si>
  <si>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</si>
  <si>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</si>
  <si>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</si>
  <si>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</si>
  <si>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</si>
  <si>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</si>
  <si>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</si>
  <si>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</si>
  <si>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</si>
  <si>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</si>
  <si>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</si>
  <si>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</si>
  <si>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</si>
  <si>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</si>
  <si>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</si>
  <si>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</si>
  <si>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</si>
  <si>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</si>
  <si>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</si>
  <si>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</si>
  <si>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</si>
  <si>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</si>
  <si>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</si>
  <si>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</si>
  <si>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</si>
  <si>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</si>
  <si>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</si>
  <si>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</si>
  <si>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</si>
  <si>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</si>
  <si>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</si>
  <si>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</si>
  <si>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</si>
  <si>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</si>
  <si>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</si>
  <si>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</si>
  <si>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</si>
  <si>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</si>
  <si>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</si>
  <si>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</si>
  <si>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</si>
  <si>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</si>
  <si>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</si>
  <si>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</si>
  <si>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</si>
  <si>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</si>
  <si>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</si>
  <si>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</si>
  <si>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</si>
  <si>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</si>
  <si>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</si>
  <si>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</si>
  <si>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</si>
  <si>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</si>
  <si>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</si>
  <si>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</si>
  <si>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</si>
  <si>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</si>
  <si>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</si>
  <si>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</si>
  <si>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</si>
  <si>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</si>
  <si>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</si>
  <si>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</si>
  <si>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</si>
  <si>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</si>
  <si>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</si>
  <si>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</si>
  <si>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</si>
  <si>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</si>
  <si>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</si>
  <si>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</si>
  <si>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</si>
  <si>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</si>
  <si>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</si>
  <si>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</si>
  <si>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</si>
  <si>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</si>
  <si>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</si>
  <si>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</si>
  <si>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</si>
  <si>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</si>
  <si>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</si>
  <si>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</si>
  <si>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</si>
  <si>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</si>
  <si>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</si>
  <si>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</si>
  <si>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</si>
  <si>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</si>
  <si>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</si>
  <si>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</si>
  <si>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</si>
  <si>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</si>
  <si>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</si>
  <si>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</si>
  <si>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</si>
  <si>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</si>
  <si>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</si>
  <si>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</si>
  <si>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</si>
  <si>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</si>
  <si>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</si>
  <si>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</si>
  <si>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</si>
  <si>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</si>
  <si>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</si>
  <si>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</si>
  <si>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</si>
  <si>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</si>
  <si>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</si>
  <si>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</si>
  <si>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</si>
  <si>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</si>
  <si>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</si>
  <si>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</si>
  <si>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</si>
  <si>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</si>
  <si>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</si>
  <si>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</si>
  <si>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</si>
  <si>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</si>
  <si>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</si>
  <si>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</si>
  <si>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</si>
  <si>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</si>
  <si>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</si>
  <si>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</si>
  <si>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</si>
  <si>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</si>
  <si>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</si>
  <si>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</si>
  <si>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</si>
  <si>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</si>
  <si>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</si>
  <si>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</si>
  <si>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</si>
  <si>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</si>
  <si>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</si>
  <si>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</si>
  <si>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</si>
  <si>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</si>
  <si>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</si>
  <si>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</si>
  <si>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</si>
  <si>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</si>
  <si>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</si>
  <si>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</si>
  <si>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</si>
  <si>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</si>
  <si>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</si>
  <si>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</si>
  <si>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</si>
  <si>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</si>
  <si>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</si>
  <si>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</si>
  <si>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</si>
  <si>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</si>
  <si>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</si>
  <si>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</si>
  <si>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</si>
  <si>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</si>
  <si>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</si>
  <si>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</si>
  <si>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</si>
  <si>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</si>
  <si>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</si>
  <si>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</si>
  <si>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</si>
  <si>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</si>
  <si>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</si>
  <si>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</si>
  <si>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</si>
  <si>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</si>
  <si>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</si>
  <si>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</si>
  <si>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</si>
  <si>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</si>
  <si>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</si>
  <si>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</si>
  <si>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</si>
  <si>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</si>
  <si>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</si>
  <si>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</si>
  <si>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</si>
  <si>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</si>
  <si>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</si>
  <si>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</si>
  <si>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</si>
  <si>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</si>
  <si>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</si>
  <si>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</si>
  <si>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</si>
  <si>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</si>
  <si>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</si>
  <si>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</si>
  <si>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</si>
  <si>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</si>
  <si>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</si>
  <si>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</si>
  <si>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</si>
  <si>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</si>
  <si>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</si>
  <si>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</si>
  <si>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</si>
  <si>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</si>
  <si>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</si>
  <si>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</si>
  <si>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</si>
  <si>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</si>
  <si>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</si>
  <si>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</si>
  <si>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</si>
  <si>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</si>
  <si>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</si>
  <si>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</si>
  <si>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</si>
  <si>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</si>
  <si>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</si>
  <si>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</si>
  <si>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</si>
  <si>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</si>
  <si>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</si>
  <si>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</si>
  <si>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</si>
  <si>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</si>
  <si>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</si>
  <si>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</si>
  <si>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</si>
  <si>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</si>
  <si>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</si>
  <si>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</si>
  <si>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</si>
  <si>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</si>
  <si>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</si>
  <si>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</si>
  <si>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</si>
  <si>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</si>
  <si>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</si>
  <si>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</si>
  <si>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</si>
  <si>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</si>
  <si>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</si>
  <si>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</si>
  <si>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</si>
  <si>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</si>
  <si>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</si>
  <si>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</si>
  <si>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</si>
  <si>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</si>
  <si>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</si>
  <si>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</si>
  <si>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</si>
  <si>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</si>
  <si>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</si>
  <si>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</si>
  <si>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</si>
  <si>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</si>
  <si>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</si>
  <si>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</si>
  <si>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</si>
  <si>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</si>
  <si>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</si>
  <si>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</si>
  <si>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</si>
  <si>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</si>
  <si>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</si>
  <si>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</si>
  <si>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</si>
  <si>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</si>
  <si>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</si>
  <si>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</si>
  <si>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</si>
  <si>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</si>
  <si>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</si>
  <si>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</si>
  <si>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</si>
  <si>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</si>
  <si>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</si>
  <si>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</si>
  <si>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</si>
  <si>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</si>
  <si>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</si>
  <si>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</si>
  <si>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</si>
  <si>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</si>
  <si>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</si>
  <si>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</si>
  <si>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</si>
  <si>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</si>
  <si>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</si>
  <si>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</si>
  <si>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</si>
  <si>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</si>
  <si>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</si>
  <si>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</si>
  <si>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</si>
  <si>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</si>
  <si>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</si>
  <si>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</si>
  <si>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</si>
  <si>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</si>
  <si>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</si>
  <si>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</si>
  <si>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</si>
  <si>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</si>
  <si>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</si>
  <si>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</si>
  <si>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</si>
  <si>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</si>
  <si>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</si>
  <si>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</si>
  <si>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</si>
  <si>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</si>
  <si>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</si>
  <si>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</si>
  <si>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</si>
  <si>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</si>
  <si>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</si>
  <si>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</si>
  <si>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</si>
  <si>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</si>
  <si>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</si>
  <si>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</si>
  <si>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</si>
  <si>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</si>
  <si>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</si>
  <si>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</si>
  <si>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</si>
  <si>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</si>
  <si>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</si>
  <si>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</si>
  <si>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</si>
  <si>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</si>
  <si>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</si>
  <si>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</si>
  <si>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</si>
  <si>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</si>
  <si>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</si>
  <si>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</si>
  <si>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</si>
  <si>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</si>
  <si>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</si>
  <si>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</si>
  <si>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</si>
  <si>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</si>
  <si>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</si>
  <si>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</si>
  <si>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</si>
  <si>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</si>
  <si>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</si>
  <si>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</si>
  <si>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</si>
  <si>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</si>
  <si>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</si>
  <si>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</si>
  <si>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</si>
  <si>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</si>
  <si>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</si>
  <si>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</si>
  <si>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</si>
  <si>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</si>
  <si>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</si>
  <si>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</si>
  <si>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</si>
  <si>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</si>
  <si>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</si>
  <si>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</si>
  <si>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</si>
  <si>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</si>
  <si>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</si>
  <si>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</si>
  <si>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</si>
  <si>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</si>
  <si>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</si>
  <si>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</si>
  <si>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</si>
  <si>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</si>
  <si>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</si>
  <si>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</si>
  <si>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</si>
  <si>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</si>
  <si>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</si>
  <si>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</si>
  <si>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</si>
  <si>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</si>
  <si>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</si>
  <si>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</si>
  <si>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</si>
  <si>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</si>
  <si>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</si>
  <si>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</si>
  <si>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</si>
  <si>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</si>
  <si>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</si>
  <si>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</si>
  <si>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</si>
  <si>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</si>
  <si>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</si>
  <si>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</si>
  <si>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</si>
  <si>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</si>
  <si>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</si>
  <si>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</si>
  <si>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</si>
  <si>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</si>
  <si>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</si>
  <si>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</si>
  <si>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</si>
  <si>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</si>
  <si>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</si>
  <si>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</si>
  <si>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</si>
  <si>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</si>
  <si>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</si>
  <si>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</si>
  <si>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</si>
  <si>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</si>
  <si>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</si>
  <si>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</si>
  <si>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</si>
  <si>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</si>
  <si>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</si>
  <si>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</si>
  <si>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</si>
  <si>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</si>
  <si>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</si>
  <si>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</si>
  <si>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</si>
  <si>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</si>
  <si>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</si>
  <si>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</si>
  <si>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</si>
  <si>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</si>
  <si>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</si>
  <si>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</si>
  <si>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</si>
  <si>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</si>
  <si>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</si>
  <si>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</si>
  <si>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</si>
  <si>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</si>
  <si>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</si>
  <si>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</si>
  <si>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</si>
  <si>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</si>
  <si>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</si>
  <si>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</si>
  <si>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</si>
  <si>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</si>
  <si>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</si>
  <si>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</si>
  <si>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</si>
  <si>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</si>
  <si>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</si>
  <si>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</si>
  <si>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</si>
  <si>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</si>
  <si>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</si>
  <si>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</si>
  <si>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</si>
  <si>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</si>
  <si>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</si>
  <si>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</si>
  <si>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</si>
  <si>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</si>
  <si>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</si>
  <si>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</si>
  <si>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</si>
  <si>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</si>
  <si>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</si>
  <si>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</si>
  <si>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</si>
  <si>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</si>
  <si>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</si>
  <si>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</si>
  <si>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</si>
  <si>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</si>
  <si>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</si>
  <si>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</si>
  <si>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</si>
  <si>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</si>
  <si>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</si>
  <si>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</si>
  <si>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</si>
  <si>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</si>
  <si>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</si>
  <si>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</si>
  <si>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</si>
  <si>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</si>
  <si>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</si>
  <si>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</si>
  <si>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</si>
  <si>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</si>
  <si>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</si>
  <si>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</si>
  <si>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</si>
  <si>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</si>
  <si>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</si>
  <si>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</si>
  <si>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</si>
  <si>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</si>
  <si>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</si>
  <si>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</si>
  <si>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</si>
  <si>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</si>
  <si>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</si>
  <si>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</si>
  <si>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</si>
  <si>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</si>
  <si>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</si>
  <si>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</si>
  <si>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</si>
  <si>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</si>
  <si>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</si>
  <si>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</si>
  <si>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</si>
  <si>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</si>
  <si>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</si>
  <si>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</si>
  <si>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</si>
  <si>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</si>
  <si>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</si>
  <si>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</si>
  <si>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</si>
  <si>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</si>
  <si>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</si>
  <si>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</si>
  <si>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</si>
  <si>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</si>
  <si>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</si>
  <si>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</si>
  <si>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</si>
  <si>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</si>
  <si>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</si>
  <si>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</si>
  <si>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</si>
  <si>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</si>
  <si>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</si>
  <si>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</si>
  <si>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</si>
  <si>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</si>
  <si>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</si>
  <si>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</si>
  <si>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</si>
  <si>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</si>
  <si>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</si>
  <si>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</si>
  <si>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</si>
  <si>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</si>
  <si>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</si>
  <si>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</si>
  <si>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</si>
  <si>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</si>
  <si>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</si>
  <si>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</si>
  <si>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</si>
  <si>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</si>
  <si>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</si>
  <si>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</si>
  <si>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</si>
  <si>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</si>
  <si>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</si>
  <si>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</si>
  <si>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</si>
  <si>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</si>
  <si>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</si>
  <si>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</si>
  <si>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</si>
  <si>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</si>
  <si>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</si>
  <si>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</si>
  <si>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</si>
  <si>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</si>
  <si>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</si>
  <si>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</si>
  <si>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</si>
  <si>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</si>
  <si>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</si>
  <si>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</si>
  <si>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</si>
  <si>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</si>
  <si>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</si>
  <si>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</si>
  <si>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</si>
  <si>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</si>
  <si>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</si>
  <si>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</si>
  <si>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</si>
  <si>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</si>
  <si>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</si>
  <si>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</si>
  <si>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</si>
  <si>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</si>
  <si>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</si>
  <si>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</si>
  <si>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</si>
  <si>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</si>
  <si>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</si>
  <si>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</si>
  <si>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</si>
  <si>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</si>
  <si>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</si>
  <si>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</si>
  <si>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</si>
  <si>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</si>
  <si>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</si>
  <si>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</si>
  <si>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</si>
  <si>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</si>
  <si>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</si>
  <si>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</si>
  <si>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</si>
  <si>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</si>
  <si>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</si>
  <si>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</si>
  <si>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</si>
  <si>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</si>
  <si>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</si>
  <si>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</si>
  <si>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</si>
  <si>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</si>
  <si>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</si>
  <si>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</si>
  <si>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</si>
  <si>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</si>
  <si>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</si>
  <si>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</si>
  <si>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</si>
  <si>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</si>
  <si>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</si>
  <si>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</si>
  <si>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</si>
  <si>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</si>
  <si>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</si>
  <si>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</si>
  <si>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</si>
  <si>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</si>
  <si>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</si>
  <si>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</si>
  <si>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</si>
  <si>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</si>
  <si>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</si>
  <si>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</si>
  <si>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</si>
  <si>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</si>
  <si>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</si>
  <si>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</si>
  <si>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</si>
  <si>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</si>
  <si>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</si>
  <si>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</si>
  <si>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</si>
  <si>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</si>
  <si>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</si>
  <si>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</si>
  <si>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</si>
  <si>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</si>
  <si>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</si>
  <si>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</si>
  <si>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</si>
  <si>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</si>
  <si>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</si>
  <si>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</si>
  <si>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</si>
  <si>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</si>
  <si>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</si>
  <si>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</si>
  <si>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</si>
  <si>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</si>
  <si>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</si>
  <si>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</si>
  <si>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</si>
  <si>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</si>
  <si>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</si>
  <si>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</si>
  <si>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</si>
  <si>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</si>
  <si>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</si>
  <si>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</si>
  <si>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</si>
  <si>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</si>
  <si>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</si>
  <si>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</si>
  <si>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</si>
  <si>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</si>
  <si>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</si>
  <si>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</si>
  <si>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</si>
  <si>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</si>
  <si>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</si>
  <si>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</si>
  <si>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</si>
  <si>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</si>
  <si>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</si>
  <si>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</si>
  <si>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</si>
  <si>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</si>
  <si>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</si>
  <si>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</si>
  <si>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</si>
  <si>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</si>
  <si>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</si>
  <si>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</si>
  <si>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</si>
  <si>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</si>
  <si>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</si>
  <si>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</si>
  <si>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</si>
  <si>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</si>
  <si>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</si>
  <si>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</si>
  <si>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</si>
  <si>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</si>
  <si>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</si>
  <si>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</si>
  <si>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</si>
  <si>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</si>
  <si>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</si>
  <si>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</si>
  <si>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</si>
  <si>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</si>
  <si>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</si>
  <si>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</si>
  <si>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</si>
  <si>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</si>
  <si>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</si>
  <si>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</si>
  <si>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</si>
  <si>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</si>
  <si>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</si>
  <si>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</si>
  <si>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</si>
  <si>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</si>
  <si>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</si>
  <si>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</si>
  <si>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</si>
  <si>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</si>
  <si>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</si>
  <si>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</si>
  <si>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</si>
  <si>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</si>
  <si>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</si>
  <si>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</si>
  <si>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</si>
  <si>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</si>
  <si>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</si>
  <si>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</si>
  <si>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</si>
  <si>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</si>
  <si>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</si>
  <si>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</si>
  <si>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</si>
  <si>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</si>
  <si>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</si>
  <si>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</si>
  <si>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</si>
  <si>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</si>
  <si>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</si>
  <si>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</si>
  <si>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</si>
  <si>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</si>
  <si>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</si>
  <si>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</si>
  <si>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</si>
  <si>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</si>
  <si>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</si>
  <si>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</si>
  <si>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</si>
  <si>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</si>
  <si>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</si>
  <si>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</si>
  <si>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</si>
  <si>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</si>
  <si>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</si>
  <si>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</si>
  <si>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</si>
  <si>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</si>
  <si>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</si>
  <si>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</si>
  <si>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</si>
  <si>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</si>
  <si>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</si>
  <si>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</si>
  <si>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</si>
  <si>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</si>
  <si>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</si>
  <si>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</si>
  <si>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</si>
  <si>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</si>
  <si>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</si>
  <si>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</si>
  <si>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</si>
  <si>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</si>
  <si>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</si>
  <si>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</si>
  <si>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</si>
  <si>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</si>
  <si>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</si>
  <si>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</si>
  <si>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</si>
  <si>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</si>
  <si>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</si>
  <si>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</si>
  <si>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</si>
  <si>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</si>
  <si>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</si>
  <si>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</si>
  <si>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</si>
  <si>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</si>
  <si>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</si>
  <si>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</si>
  <si>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</si>
  <si>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</si>
  <si>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</si>
  <si>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</si>
  <si>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</si>
  <si>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</si>
  <si>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</si>
  <si>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</si>
  <si>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</si>
  <si>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</si>
  <si>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</si>
  <si>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</si>
  <si>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</si>
  <si>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</si>
  <si>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</si>
  <si>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</si>
  <si>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</si>
  <si>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</si>
  <si>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</si>
  <si>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</si>
  <si>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</si>
  <si>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</si>
  <si>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</si>
  <si>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</si>
  <si>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</si>
  <si>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</si>
  <si>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</si>
  <si>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</si>
  <si>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</si>
  <si>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</si>
  <si>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</si>
  <si>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</si>
  <si>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</si>
  <si>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</si>
  <si>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</si>
  <si>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</si>
  <si>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</si>
  <si>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</si>
  <si>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</si>
  <si>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</si>
  <si>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</si>
  <si>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</si>
  <si>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</si>
  <si>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</si>
  <si>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</si>
  <si>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</si>
  <si>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</si>
  <si>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</si>
  <si>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</si>
  <si>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</si>
  <si>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</si>
  <si>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</si>
  <si>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</si>
  <si>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</si>
  <si>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</si>
  <si>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</si>
  <si>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</si>
  <si>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</si>
  <si>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</si>
  <si>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</si>
  <si>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</si>
  <si>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</si>
  <si>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</si>
  <si>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</si>
  <si>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</si>
  <si>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</si>
  <si>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</si>
  <si>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</si>
  <si>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</si>
  <si>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</si>
  <si>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</si>
  <si>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</si>
  <si>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</si>
  <si>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</si>
  <si>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</si>
  <si>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</si>
  <si>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</si>
  <si>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</si>
  <si>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</si>
  <si>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</si>
  <si>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</si>
  <si>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</si>
  <si>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</si>
  <si>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</si>
  <si>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</si>
  <si>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</si>
  <si>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</si>
  <si>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</si>
  <si>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</si>
  <si>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</si>
  <si>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</si>
  <si>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</si>
  <si>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</si>
  <si>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</si>
  <si>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</si>
  <si>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</si>
  <si>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</si>
  <si>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</si>
  <si>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</si>
  <si>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</si>
  <si>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</si>
  <si>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</si>
  <si>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</si>
  <si>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</si>
  <si>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</si>
  <si>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</si>
  <si>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</si>
  <si>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</si>
  <si>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</si>
  <si>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</si>
  <si>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</si>
  <si>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</si>
  <si>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</si>
  <si>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</si>
  <si>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</si>
  <si>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</si>
  <si>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</si>
  <si>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</si>
  <si>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</si>
  <si>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</si>
  <si>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</si>
  <si>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</si>
  <si>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</si>
  <si>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</si>
  <si>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</si>
  <si>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</si>
  <si>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</si>
  <si>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</si>
  <si>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</si>
  <si>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</si>
  <si>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</si>
  <si>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</si>
  <si>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</si>
  <si>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</si>
  <si>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</si>
  <si>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</si>
  <si>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</si>
  <si>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</si>
  <si>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</si>
  <si>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</si>
  <si>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</si>
  <si>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</si>
  <si>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</si>
  <si>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</si>
  <si>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</si>
  <si>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</si>
  <si>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</si>
  <si>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</si>
  <si>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</si>
  <si>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</si>
  <si>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</si>
  <si>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</si>
  <si>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</si>
  <si>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</si>
  <si>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</si>
  <si>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</si>
  <si>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</si>
  <si>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</si>
  <si>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</si>
  <si>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</si>
  <si>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</si>
  <si>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</si>
  <si>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</si>
  <si>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</si>
  <si>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</si>
  <si>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</si>
  <si>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</si>
  <si>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</si>
  <si>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</si>
  <si>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</si>
  <si>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</si>
  <si>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</si>
  <si>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</si>
  <si>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</si>
  <si>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</si>
  <si>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</si>
  <si>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</si>
  <si>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</si>
  <si>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</si>
  <si>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</si>
  <si>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</si>
  <si>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</si>
  <si>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</si>
  <si>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</si>
  <si>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</si>
  <si>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</si>
  <si>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</si>
  <si>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</si>
  <si>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</si>
  <si>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</si>
  <si>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</si>
  <si>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</si>
  <si>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</si>
  <si>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</si>
  <si>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</si>
  <si>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</si>
  <si>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</si>
  <si>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</si>
  <si>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</si>
  <si>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</si>
  <si>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</si>
  <si>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</si>
  <si>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</si>
  <si>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</si>
  <si>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</si>
  <si>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</si>
  <si>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</si>
  <si>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</si>
  <si>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</si>
  <si>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</si>
  <si>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</si>
  <si>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</si>
  <si>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</si>
  <si>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</si>
  <si>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</si>
  <si>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</si>
  <si>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</si>
  <si>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</si>
  <si>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</si>
  <si>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</si>
  <si>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</si>
  <si>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</si>
  <si>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</si>
  <si>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</si>
  <si>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</si>
  <si>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</si>
  <si>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</si>
  <si>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</si>
  <si>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</si>
  <si>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</si>
  <si>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</si>
  <si>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</si>
  <si>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</si>
  <si>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</si>
  <si>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</si>
  <si>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</si>
  <si>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</si>
  <si>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</si>
  <si>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</si>
  <si>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</si>
  <si>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</si>
  <si>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</si>
  <si>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</si>
  <si>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</si>
  <si>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</si>
  <si>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</si>
  <si>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</si>
  <si>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</si>
  <si>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</si>
  <si>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</si>
  <si>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</si>
  <si>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</si>
  <si>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</si>
  <si>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</si>
  <si>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</si>
  <si>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</si>
  <si>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</si>
  <si>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</si>
  <si>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</si>
  <si>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</si>
  <si>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</si>
  <si>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</si>
  <si>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</si>
  <si>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</si>
  <si>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</si>
  <si>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</si>
  <si>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</si>
  <si>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</si>
  <si>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</si>
  <si>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</si>
  <si>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</si>
  <si>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</si>
  <si>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</si>
  <si>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</si>
  <si>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</si>
  <si>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</si>
  <si>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</si>
  <si>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</si>
  <si>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</si>
  <si>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</si>
  <si>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</si>
  <si>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</si>
  <si>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</si>
  <si>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</si>
  <si>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</si>
  <si>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</si>
  <si>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</si>
  <si>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</si>
  <si>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</si>
  <si>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</si>
  <si>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</si>
  <si>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</si>
  <si>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</si>
  <si>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</si>
  <si>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</si>
  <si>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</si>
  <si>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</si>
  <si>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</si>
  <si>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</si>
  <si>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</si>
  <si>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</si>
  <si>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</si>
  <si>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</si>
  <si>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</si>
  <si>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</si>
  <si>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</si>
  <si>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</si>
  <si>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</si>
  <si>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</si>
  <si>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</si>
  <si>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</si>
  <si>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</si>
  <si>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</si>
  <si>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</si>
  <si>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</si>
  <si>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</si>
  <si>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</si>
  <si>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</si>
  <si>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</si>
  <si>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</si>
  <si>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</si>
  <si>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</si>
  <si>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</si>
  <si>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</si>
  <si>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</si>
  <si>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</si>
  <si>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</si>
  <si>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</si>
  <si>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</si>
  <si>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</si>
  <si>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</si>
  <si>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</si>
  <si>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</si>
  <si>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</si>
  <si>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</si>
  <si>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</si>
  <si>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</si>
  <si>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</si>
  <si>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</si>
  <si>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</si>
  <si>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</si>
  <si>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</si>
  <si>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</si>
  <si>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</si>
  <si>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</si>
  <si>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</si>
  <si>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</si>
  <si>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</si>
  <si>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</si>
  <si>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</si>
  <si>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</si>
  <si>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</si>
  <si>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</si>
  <si>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</si>
  <si>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</si>
  <si>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</si>
  <si>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</si>
  <si>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</si>
  <si>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</si>
  <si>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</si>
  <si>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</si>
  <si>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</si>
  <si>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</si>
  <si>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</si>
  <si>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</si>
  <si>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</si>
  <si>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</si>
  <si>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</si>
  <si>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</si>
  <si>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</si>
  <si>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</si>
  <si>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</si>
  <si>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</si>
  <si>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</si>
  <si>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</si>
  <si>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</si>
  <si>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</si>
  <si>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</si>
  <si>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</si>
  <si>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</si>
  <si>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</si>
  <si>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</si>
  <si>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</si>
  <si>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</si>
  <si>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</si>
  <si>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</si>
  <si>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</si>
  <si>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</si>
  <si>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</si>
  <si>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</si>
  <si>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</si>
  <si>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</si>
  <si>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</si>
  <si>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</si>
  <si>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</si>
  <si>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</si>
  <si>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</si>
  <si>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</si>
  <si>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</si>
  <si>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</si>
  <si>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</si>
  <si>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</si>
  <si>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</si>
  <si>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</si>
  <si>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</si>
  <si>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</si>
  <si>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</si>
  <si>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</si>
  <si>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</si>
  <si>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</si>
  <si>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</si>
  <si>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</si>
  <si>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</si>
  <si>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</si>
  <si>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</si>
  <si>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</si>
  <si>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</si>
  <si>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</si>
  <si>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</si>
  <si>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</si>
  <si>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</si>
  <si>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</si>
  <si>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</si>
  <si>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</si>
  <si>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</si>
  <si>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</si>
  <si>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</si>
  <si>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</si>
  <si>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</si>
  <si>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</si>
  <si>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</si>
  <si>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</si>
  <si>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</si>
  <si>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</si>
  <si>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</si>
  <si>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</si>
  <si>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</si>
  <si>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</si>
  <si>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</si>
  <si>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</si>
  <si>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</si>
  <si>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</si>
  <si>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</si>
  <si>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</si>
  <si>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</si>
  <si>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</si>
  <si>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</si>
  <si>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</si>
  <si>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</si>
  <si>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</si>
  <si>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</si>
  <si>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</si>
  <si>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</si>
  <si>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</si>
  <si>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</si>
  <si>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</si>
  <si>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</si>
  <si>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</si>
  <si>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</si>
  <si>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</si>
  <si>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</si>
  <si>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</si>
  <si>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</si>
  <si>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</si>
  <si>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</si>
  <si>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</si>
  <si>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</si>
  <si>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</si>
  <si>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</si>
  <si>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</si>
  <si>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</si>
  <si>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</si>
  <si>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</si>
  <si>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</si>
  <si>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</si>
  <si>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</si>
  <si>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</si>
  <si>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</si>
  <si>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</si>
  <si>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</si>
  <si>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</si>
  <si>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</si>
  <si>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</si>
  <si>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</si>
  <si>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</si>
  <si>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</si>
  <si>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</si>
  <si>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</si>
  <si>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</si>
  <si>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</si>
  <si>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</si>
  <si>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</si>
  <si>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</si>
  <si>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</si>
  <si>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</si>
  <si>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</si>
  <si>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</si>
  <si>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</si>
  <si>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</si>
  <si>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</si>
  <si>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</si>
  <si>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</si>
  <si>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</si>
  <si>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</si>
  <si>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</si>
  <si>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</si>
  <si>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</si>
  <si>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</si>
  <si>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</si>
  <si>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</si>
  <si>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</si>
  <si>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</si>
  <si>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</si>
  <si>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</si>
  <si>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</si>
  <si>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</si>
  <si>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</si>
  <si>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</si>
  <si>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</si>
  <si>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</si>
  <si>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</si>
  <si>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</si>
  <si>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</si>
  <si>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</si>
  <si>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</si>
  <si>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</si>
  <si>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</si>
  <si>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</si>
  <si>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</si>
  <si>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</si>
  <si>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</si>
  <si>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</si>
  <si>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</si>
  <si>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</si>
  <si>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</si>
  <si>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</si>
  <si>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</si>
  <si>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</si>
  <si>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</si>
  <si>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</si>
  <si>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</si>
  <si>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</si>
  <si>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</si>
  <si>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</si>
  <si>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</si>
  <si>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</si>
  <si>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</si>
  <si>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</si>
  <si>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</si>
  <si>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</si>
  <si>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</si>
  <si>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</si>
  <si>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</si>
  <si>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</si>
  <si>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</si>
  <si>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</si>
  <si>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</si>
  <si>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</si>
  <si>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</si>
  <si>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</si>
  <si>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</si>
  <si>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</si>
  <si>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</si>
  <si>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</si>
  <si>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</si>
  <si>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</si>
  <si>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</si>
  <si>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</si>
  <si>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</si>
  <si>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</si>
  <si>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</si>
  <si>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</si>
  <si>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</si>
  <si>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</si>
  <si>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</si>
  <si>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</si>
  <si>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</si>
  <si>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</si>
  <si>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</si>
  <si>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</si>
  <si>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</si>
  <si>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</si>
  <si>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</si>
  <si>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</si>
  <si>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</si>
  <si>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</si>
  <si>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</si>
  <si>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</si>
  <si>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</si>
  <si>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</si>
  <si>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</si>
  <si>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</si>
  <si>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</si>
  <si>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</si>
  <si>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</si>
  <si>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</si>
  <si>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</si>
  <si>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</si>
  <si>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</si>
  <si>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</si>
  <si>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</si>
  <si>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</si>
  <si>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</si>
  <si>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</si>
  <si>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</si>
  <si>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</si>
  <si>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</si>
  <si>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</si>
  <si>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</si>
  <si>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</si>
  <si>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</si>
  <si>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</si>
  <si>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</si>
  <si>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</si>
  <si>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</si>
  <si>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</si>
  <si>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</si>
  <si>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</si>
  <si>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</si>
  <si>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</si>
  <si>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</si>
  <si>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</si>
  <si>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</si>
  <si>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</si>
  <si>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</si>
  <si>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</si>
  <si>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</si>
  <si>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</si>
  <si>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</si>
  <si>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</si>
  <si>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</si>
  <si>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</si>
  <si>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</si>
  <si>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</si>
  <si>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</si>
  <si>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</si>
  <si>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</si>
  <si>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</si>
  <si>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</si>
  <si>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</si>
  <si>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</si>
  <si>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</si>
  <si>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</si>
  <si>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</si>
  <si>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</si>
  <si>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</si>
  <si>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</si>
  <si>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</si>
  <si>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</si>
  <si>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</si>
  <si>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</si>
  <si>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</si>
  <si>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</si>
  <si>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</si>
  <si>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</si>
  <si>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</si>
  <si>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</si>
  <si>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</si>
  <si>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</si>
  <si>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</si>
  <si>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</si>
  <si>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</si>
  <si>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</si>
  <si>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</si>
  <si>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</si>
  <si>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</si>
  <si>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</si>
  <si>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</si>
  <si>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</si>
  <si>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</si>
  <si>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</si>
  <si>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</si>
  <si>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</si>
  <si>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</si>
  <si>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</si>
  <si>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</si>
  <si>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</si>
  <si>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</si>
  <si>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</si>
  <si>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</si>
  <si>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</si>
  <si>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</si>
  <si>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</si>
  <si>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</si>
  <si>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</si>
  <si>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</si>
  <si>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</si>
  <si>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</si>
  <si>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</si>
  <si>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</si>
  <si>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</si>
  <si>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</si>
  <si>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</si>
  <si>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</si>
  <si>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</si>
  <si>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</si>
  <si>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</si>
  <si>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</si>
  <si>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</si>
  <si>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</si>
  <si>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</si>
  <si>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</si>
  <si>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</si>
  <si>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</si>
  <si>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</si>
  <si>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</si>
  <si>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</si>
  <si>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</si>
  <si>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</si>
  <si>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</si>
  <si>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</si>
  <si>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</si>
  <si>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</si>
  <si>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</si>
  <si>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</si>
  <si>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</si>
  <si>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</si>
  <si>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</si>
  <si>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</si>
  <si>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</si>
  <si>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</si>
  <si>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</si>
  <si>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</si>
  <si>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</si>
  <si>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</si>
  <si>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</si>
  <si>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</si>
  <si>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</si>
  <si>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</si>
  <si>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</si>
  <si>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</si>
  <si>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</si>
  <si>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</si>
  <si>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</si>
  <si>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</si>
  <si>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</si>
  <si>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</si>
  <si>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</si>
  <si>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</si>
  <si>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</si>
  <si>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</si>
  <si>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</si>
  <si>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</si>
  <si>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</si>
  <si>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</si>
  <si>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</si>
  <si>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</si>
  <si>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</si>
  <si>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</si>
  <si>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</si>
  <si>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</si>
  <si>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</si>
  <si>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</si>
  <si>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</si>
  <si>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</si>
  <si>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</si>
  <si>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</si>
  <si>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</si>
  <si>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</si>
  <si>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</si>
  <si>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</si>
  <si>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</si>
  <si>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</si>
  <si>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</si>
  <si>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</si>
  <si>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</si>
  <si>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</si>
  <si>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</si>
  <si>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</si>
  <si>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</si>
  <si>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</si>
  <si>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</si>
  <si>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</si>
  <si>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</si>
  <si>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</si>
  <si>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</si>
  <si>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</si>
  <si>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</si>
  <si>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</si>
  <si>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</si>
  <si>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</si>
  <si>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</si>
  <si>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</si>
  <si>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</si>
  <si>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</si>
  <si>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</si>
  <si>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</si>
  <si>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</si>
  <si>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</si>
  <si>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</si>
  <si>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</si>
  <si>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</si>
  <si>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</si>
  <si>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</si>
  <si>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</si>
  <si>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</si>
  <si>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</si>
  <si>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</si>
  <si>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</si>
  <si>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</si>
  <si>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</si>
  <si>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</si>
  <si>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</si>
  <si>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</si>
  <si>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</si>
  <si>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</si>
  <si>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</si>
  <si>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</si>
  <si>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</si>
  <si>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</si>
  <si>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</si>
  <si>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</si>
  <si>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</si>
  <si>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</si>
  <si>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</si>
  <si>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</si>
  <si>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</si>
  <si>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</si>
  <si>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</si>
  <si>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</si>
  <si>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</si>
  <si>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</si>
  <si>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</si>
  <si>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</si>
  <si>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</si>
  <si>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</si>
  <si>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</si>
  <si>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</si>
  <si>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</si>
  <si>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</si>
  <si>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</si>
  <si>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</si>
  <si>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</si>
  <si>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</si>
  <si>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</si>
  <si>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</si>
  <si>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</si>
  <si>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</si>
  <si>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</si>
  <si>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</si>
  <si>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</si>
  <si>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</si>
  <si>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</si>
  <si>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</si>
  <si>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</si>
  <si>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</si>
  <si>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</si>
  <si>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</si>
  <si>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</si>
  <si>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</si>
  <si>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</si>
  <si>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</si>
  <si>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</si>
  <si>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</si>
  <si>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</si>
  <si>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</si>
  <si>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</si>
  <si>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</si>
  <si>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</si>
  <si>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</si>
  <si>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</si>
  <si>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</si>
  <si>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</si>
  <si>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</si>
  <si>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</si>
  <si>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</si>
  <si>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</si>
  <si>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</si>
  <si>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</si>
  <si>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</si>
  <si>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</si>
  <si>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</si>
  <si>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</si>
  <si>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</si>
  <si>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</si>
  <si>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</si>
  <si>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</si>
  <si>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</si>
  <si>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</si>
  <si>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</si>
  <si>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</si>
  <si>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</si>
  <si>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</si>
  <si>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</si>
  <si>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</si>
  <si>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</si>
  <si>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</si>
  <si>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</si>
  <si>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</si>
  <si>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</si>
  <si>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</si>
  <si>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</si>
  <si>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</si>
  <si>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</si>
  <si>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</si>
  <si>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</si>
  <si>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</si>
  <si>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</si>
  <si>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</si>
  <si>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</si>
  <si>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</si>
  <si>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</si>
  <si>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</si>
  <si>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</si>
  <si>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</si>
  <si>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</si>
  <si>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</si>
  <si>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</si>
  <si>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</si>
  <si>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</si>
  <si>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</si>
  <si>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</si>
  <si>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</si>
  <si>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</si>
  <si>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</si>
  <si>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</si>
  <si>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</si>
  <si>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</si>
  <si>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</si>
  <si>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</si>
  <si>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</si>
  <si>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</si>
  <si>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</si>
  <si>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</si>
  <si>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</si>
  <si>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</si>
  <si>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</si>
  <si>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</si>
  <si>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</si>
  <si>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</si>
  <si>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</si>
  <si>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</si>
  <si>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</si>
  <si>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</si>
  <si>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</si>
  <si>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</si>
  <si>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</si>
  <si>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</si>
  <si>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</si>
  <si>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</si>
  <si>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</si>
  <si>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</si>
  <si>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</si>
  <si>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</si>
  <si>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</si>
  <si>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</si>
  <si>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</si>
  <si>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</si>
  <si>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</si>
  <si>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</si>
  <si>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</si>
  <si>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</si>
  <si>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</si>
  <si>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</si>
  <si>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</si>
  <si>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</si>
  <si>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</si>
  <si>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</si>
  <si>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</si>
  <si>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</si>
  <si>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</si>
  <si>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</si>
  <si>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</si>
  <si>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</si>
  <si>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</si>
  <si>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</si>
  <si>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</si>
  <si>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</si>
  <si>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</si>
  <si>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</si>
  <si>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</si>
  <si>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</si>
  <si>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</si>
  <si>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</si>
  <si>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</si>
  <si>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</si>
  <si>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</si>
  <si>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</si>
  <si>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</si>
  <si>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</si>
  <si>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</si>
  <si>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</si>
  <si>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</si>
  <si>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</si>
  <si>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</si>
  <si>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</si>
  <si>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</si>
  <si>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</si>
  <si>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</si>
  <si>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</si>
  <si>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</si>
  <si>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</si>
  <si>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</si>
  <si>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</si>
  <si>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</si>
  <si>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</si>
  <si>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</si>
  <si>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</si>
  <si>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</si>
  <si>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</si>
  <si>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</si>
  <si>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</si>
  <si>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</si>
  <si>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</si>
  <si>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</si>
  <si>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</si>
  <si>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</si>
  <si>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</si>
  <si>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</si>
  <si>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</si>
  <si>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</si>
  <si>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</si>
  <si>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</si>
  <si>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</si>
  <si>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</si>
  <si>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</si>
  <si>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</si>
  <si>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</si>
  <si>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</si>
  <si>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</si>
  <si>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</si>
  <si>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</si>
  <si>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</si>
  <si>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</si>
  <si>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</si>
  <si>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</si>
  <si>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</si>
  <si>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</si>
  <si>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</si>
  <si>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</si>
  <si>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</si>
  <si>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</si>
  <si>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</si>
  <si>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</si>
  <si>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</si>
  <si>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</si>
  <si>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</si>
  <si>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</si>
  <si>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</si>
  <si>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</si>
  <si>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</si>
  <si>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</si>
  <si>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</si>
  <si>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</si>
  <si>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</si>
  <si>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</si>
  <si>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</si>
  <si>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</si>
  <si>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</si>
  <si>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</si>
  <si>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</si>
  <si>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</si>
  <si>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</si>
  <si>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</si>
  <si>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</si>
  <si>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</si>
  <si>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</si>
  <si>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</si>
  <si>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</si>
  <si>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</si>
  <si>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</si>
  <si>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</si>
  <si>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</si>
  <si>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</si>
  <si>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</si>
  <si>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</si>
  <si>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</si>
  <si>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</si>
  <si>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</si>
  <si>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</si>
  <si>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</si>
  <si>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</si>
  <si>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</si>
  <si>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</si>
  <si>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</si>
  <si>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</si>
  <si>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</si>
  <si>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</si>
  <si>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</si>
  <si>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</si>
  <si>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</si>
  <si>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</si>
  <si>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</si>
  <si>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</si>
  <si>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</si>
  <si>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</si>
  <si>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</si>
  <si>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</si>
  <si>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</si>
  <si>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</si>
  <si>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</si>
  <si>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</si>
  <si>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</si>
  <si>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</si>
  <si>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</si>
  <si>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</si>
  <si>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</si>
  <si>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</si>
  <si>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</si>
  <si>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</si>
  <si>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</si>
  <si>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</si>
  <si>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</si>
  <si>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</si>
  <si>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</si>
  <si>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</si>
  <si>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</si>
  <si>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</si>
  <si>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</si>
  <si>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</si>
  <si>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</si>
  <si>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</si>
  <si>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</si>
  <si>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</si>
  <si>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</si>
  <si>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</si>
  <si>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</si>
  <si>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</si>
  <si>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</si>
  <si>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</si>
  <si>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</si>
  <si>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</si>
  <si>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</si>
  <si>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</si>
  <si>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</si>
  <si>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</si>
  <si>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</si>
  <si>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</si>
  <si>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</si>
  <si>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</si>
  <si>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</si>
  <si>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</si>
  <si>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</si>
  <si>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</si>
  <si>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</si>
  <si>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</si>
  <si>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</si>
  <si>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</si>
  <si>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</si>
  <si>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</si>
  <si>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</si>
  <si>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</si>
  <si>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</si>
  <si>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</si>
  <si>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</si>
  <si>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</si>
  <si>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</si>
  <si>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</si>
  <si>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</si>
  <si>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</si>
  <si>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</si>
  <si>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</si>
  <si>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</si>
  <si>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</si>
  <si>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</si>
  <si>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</si>
  <si>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</si>
  <si>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</si>
  <si>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</si>
  <si>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</si>
  <si>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</si>
  <si>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</si>
  <si>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</si>
  <si>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</si>
  <si>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</si>
  <si>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</si>
  <si>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</si>
  <si>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</si>
  <si>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</si>
  <si>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</si>
  <si>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</si>
  <si>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</si>
  <si>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</si>
  <si>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</si>
  <si>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</si>
  <si>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</si>
  <si>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</si>
  <si>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</si>
  <si>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</si>
  <si>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</si>
  <si>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</si>
  <si>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</si>
  <si>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</si>
  <si>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</si>
  <si>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</si>
  <si>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</si>
  <si>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</si>
  <si>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</si>
  <si>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</si>
  <si>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</si>
  <si>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</si>
  <si>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</si>
  <si>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</si>
  <si>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</si>
  <si>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</si>
  <si>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</si>
  <si>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</si>
  <si>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</si>
  <si>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</si>
  <si>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</si>
  <si>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</si>
  <si>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</si>
  <si>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</si>
  <si>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</si>
  <si>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</si>
  <si>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</si>
  <si>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</si>
  <si>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</si>
  <si>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</si>
  <si>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</si>
  <si>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</si>
  <si>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</si>
  <si>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</si>
  <si>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</si>
  <si>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</si>
  <si>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</si>
  <si>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</si>
  <si>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</si>
  <si>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</si>
  <si>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</si>
  <si>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</si>
  <si>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</si>
  <si>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</si>
  <si>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</si>
  <si>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</si>
  <si>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</si>
  <si>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</si>
  <si>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</si>
  <si>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</si>
  <si>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</si>
  <si>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</si>
  <si>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</si>
  <si>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</si>
  <si>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</si>
  <si>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</si>
  <si>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</si>
  <si>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</si>
  <si>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</si>
  <si>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</si>
  <si>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</si>
  <si>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</si>
  <si>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</si>
  <si>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</si>
  <si>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</si>
  <si>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</si>
  <si>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</si>
  <si>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</si>
  <si>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</si>
  <si>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</si>
  <si>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</si>
  <si>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</si>
  <si>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</si>
  <si>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</si>
  <si>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</si>
  <si>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</si>
  <si>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</si>
  <si>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</si>
  <si>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</si>
  <si>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</si>
  <si>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</si>
  <si>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</si>
  <si>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</si>
  <si>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</si>
  <si>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</si>
  <si>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</si>
  <si>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</si>
  <si>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</si>
  <si>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</si>
  <si>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</si>
  <si>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</si>
  <si>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</si>
  <si>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</si>
  <si>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</si>
  <si>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</si>
  <si>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</si>
  <si>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</si>
  <si>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</si>
  <si>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</si>
  <si>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</si>
  <si>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</si>
  <si>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</si>
  <si>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</si>
  <si>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</si>
  <si>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</si>
  <si>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</si>
  <si>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</si>
  <si>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</si>
  <si>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</si>
  <si>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</si>
  <si>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</si>
  <si>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</si>
  <si>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</si>
  <si>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</si>
  <si>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</si>
  <si>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</si>
  <si>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</si>
  <si>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</si>
  <si>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</si>
  <si>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</si>
  <si>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</si>
  <si>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</si>
  <si>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</si>
  <si>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</si>
  <si>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</si>
  <si>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</si>
  <si>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</si>
  <si>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</si>
  <si>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</si>
  <si>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</si>
  <si>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</si>
  <si>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</si>
  <si>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</si>
  <si>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</si>
  <si>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</si>
  <si>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</si>
  <si>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</si>
  <si>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</si>
  <si>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</si>
  <si>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</si>
  <si>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</si>
  <si>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</si>
  <si>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</si>
  <si>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</si>
  <si>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</si>
  <si>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</si>
  <si>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</si>
  <si>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</si>
  <si>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</si>
  <si>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</si>
  <si>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</si>
  <si>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</si>
  <si>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</si>
  <si>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</si>
  <si>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</si>
  <si>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</si>
  <si>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</si>
  <si>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</si>
  <si>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</si>
  <si>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</si>
  <si>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</si>
  <si>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</si>
  <si>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</si>
  <si>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</si>
  <si>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</si>
  <si>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</si>
  <si>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</si>
  <si>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</si>
  <si>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</si>
  <si>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</si>
  <si>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</si>
  <si>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</si>
  <si>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</si>
  <si>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</si>
  <si>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</si>
  <si>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</si>
  <si>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</si>
  <si>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</si>
  <si>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</si>
  <si>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</si>
  <si>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</si>
  <si>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</si>
  <si>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</si>
  <si>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</si>
  <si>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</si>
  <si>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</si>
  <si>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</si>
  <si>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</si>
  <si>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</si>
  <si>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</si>
  <si>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</si>
  <si>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</si>
  <si>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</si>
  <si>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</si>
  <si>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</si>
  <si>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</si>
  <si>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</si>
  <si>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</si>
  <si>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</si>
  <si>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</si>
  <si>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</si>
  <si>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</si>
  <si>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</si>
  <si>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</si>
  <si>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</si>
  <si>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</si>
  <si>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</si>
  <si>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</si>
  <si>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</si>
  <si>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</si>
  <si>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</si>
  <si>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</si>
  <si>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</si>
  <si>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</si>
  <si>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</si>
  <si>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</si>
  <si>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</si>
  <si>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</si>
  <si>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</si>
  <si>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</si>
  <si>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</si>
  <si>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</si>
  <si>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</si>
  <si>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</si>
  <si>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</si>
  <si>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</si>
  <si>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</si>
  <si>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</si>
  <si>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</si>
  <si>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</si>
  <si>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</si>
  <si>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</si>
  <si>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</si>
  <si>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</si>
  <si>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</si>
  <si>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</si>
  <si>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</si>
  <si>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</si>
  <si>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</si>
  <si>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</si>
  <si>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</si>
  <si>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</si>
  <si>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</si>
  <si>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</si>
  <si>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</si>
  <si>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</si>
  <si>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</si>
  <si>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</si>
  <si>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</si>
  <si>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</si>
  <si>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</si>
  <si>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</si>
  <si>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</si>
  <si>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</si>
  <si>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</si>
  <si>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</si>
  <si>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</si>
  <si>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</si>
  <si>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</si>
  <si>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</si>
  <si>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</si>
  <si>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</si>
  <si>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</si>
  <si>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</si>
  <si>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</si>
  <si>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</si>
  <si>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</si>
  <si>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</si>
  <si>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</si>
  <si>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</si>
  <si>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</si>
  <si>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</si>
  <si>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</si>
  <si>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</si>
  <si>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</si>
  <si>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</si>
  <si>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</si>
  <si>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</si>
  <si>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</si>
  <si>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</si>
  <si>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</si>
  <si>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</si>
  <si>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</si>
  <si>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</si>
  <si>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</si>
  <si>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</si>
  <si>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</si>
  <si>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</si>
  <si>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</si>
  <si>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</si>
  <si>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</si>
  <si>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</si>
  <si>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</si>
  <si>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</si>
  <si>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</si>
  <si>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</si>
  <si>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</si>
  <si>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</si>
  <si>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</si>
  <si>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</si>
  <si>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</si>
  <si>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</si>
  <si>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</si>
  <si>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</si>
  <si>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</si>
  <si>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</si>
  <si>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</si>
  <si>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</si>
  <si>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</si>
  <si>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</si>
  <si>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</si>
  <si>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</si>
  <si>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</si>
  <si>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</si>
  <si>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</si>
  <si>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</si>
  <si>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</si>
  <si>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</si>
  <si>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</si>
  <si>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</si>
  <si>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</si>
  <si>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</si>
  <si>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</si>
  <si>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</si>
  <si>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</si>
  <si>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</si>
  <si>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</si>
  <si>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</si>
  <si>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</si>
  <si>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</si>
  <si>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</si>
  <si>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</si>
  <si>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</si>
  <si>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</si>
  <si>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</si>
  <si>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</si>
  <si>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</si>
  <si>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</si>
  <si>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</si>
  <si>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</si>
  <si>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</si>
  <si>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</si>
  <si>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</si>
  <si>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</si>
  <si>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</si>
  <si>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</si>
  <si>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</si>
  <si>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</si>
  <si>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</si>
  <si>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</si>
  <si>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</si>
  <si>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</si>
  <si>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</si>
  <si>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</si>
  <si>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</si>
  <si>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</si>
  <si>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</si>
  <si>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</si>
  <si>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</si>
  <si>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</si>
  <si>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</si>
  <si>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</si>
  <si>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</si>
  <si>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</si>
  <si>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</si>
  <si>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</si>
  <si>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</si>
  <si>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</si>
  <si>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</si>
  <si>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</si>
  <si>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</si>
  <si>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</si>
  <si>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</si>
  <si>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</si>
  <si>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</si>
  <si>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</si>
  <si>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</si>
  <si>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</si>
  <si>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</si>
  <si>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</si>
  <si>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</si>
  <si>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</si>
  <si>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</si>
  <si>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</si>
  <si>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</si>
  <si>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</si>
  <si>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</si>
  <si>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</si>
  <si>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</si>
  <si>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</si>
  <si>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</si>
  <si>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</si>
  <si>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</si>
  <si>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</si>
  <si>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</si>
  <si>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</si>
  <si>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</si>
  <si>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</si>
  <si>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</si>
  <si>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</si>
  <si>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</si>
  <si>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</si>
  <si>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</si>
  <si>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</si>
  <si>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</si>
  <si>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</si>
  <si>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</si>
  <si>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</si>
  <si>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</si>
  <si>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</si>
  <si>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</si>
  <si>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</si>
  <si>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</si>
  <si>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</si>
  <si>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</si>
  <si>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</si>
  <si>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</si>
  <si>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</si>
  <si>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</si>
  <si>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</si>
  <si>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</si>
  <si>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</si>
  <si>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</si>
  <si>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</si>
  <si>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</si>
  <si>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</si>
  <si>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</si>
  <si>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</si>
  <si>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</si>
  <si>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</si>
  <si>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</si>
  <si>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</si>
  <si>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</si>
  <si>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</si>
  <si>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</si>
  <si>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</si>
  <si>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</si>
  <si>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</si>
  <si>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</si>
  <si>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</si>
  <si>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</si>
  <si>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</si>
  <si>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</si>
  <si>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</si>
  <si>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</si>
  <si>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</si>
  <si>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</si>
  <si>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</si>
  <si>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</si>
  <si>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</si>
  <si>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</si>
  <si>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</si>
  <si>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</si>
  <si>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</si>
  <si>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</si>
  <si>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</si>
  <si>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</si>
  <si>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</si>
  <si>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</si>
  <si>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</si>
  <si>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</si>
  <si>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</si>
  <si>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</si>
  <si>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</si>
  <si>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</si>
  <si>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</si>
  <si>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</si>
  <si>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</si>
  <si>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</si>
  <si>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</si>
  <si>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</si>
  <si>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</si>
  <si>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</si>
  <si>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</si>
  <si>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</si>
  <si>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</si>
  <si>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</si>
  <si>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</si>
  <si>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</si>
  <si>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</si>
  <si>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</si>
  <si>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</si>
  <si>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</si>
  <si>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</si>
  <si>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</si>
  <si>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</si>
  <si>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</si>
  <si>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</si>
  <si>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</si>
  <si>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</si>
  <si>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</si>
  <si>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</si>
  <si>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</si>
  <si>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</si>
  <si>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</si>
  <si>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</si>
  <si>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</si>
  <si>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</si>
  <si>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</si>
  <si>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</si>
  <si>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</si>
  <si>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</si>
  <si>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</si>
  <si>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</si>
  <si>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</si>
  <si>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</si>
  <si>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</si>
  <si>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</si>
  <si>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</si>
  <si>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</si>
  <si>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</si>
  <si>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</si>
  <si>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</si>
  <si>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</si>
  <si>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</si>
  <si>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</si>
  <si>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</si>
  <si>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</si>
  <si>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</si>
  <si>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</si>
  <si>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</si>
  <si>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</si>
  <si>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</si>
  <si>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</si>
  <si>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</si>
  <si>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</si>
  <si>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</si>
  <si>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</si>
  <si>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</si>
  <si>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</si>
  <si>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</si>
  <si>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</si>
  <si>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</si>
  <si>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</si>
  <si>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</si>
  <si>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</si>
  <si>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</si>
  <si>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</si>
  <si>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</si>
  <si>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</si>
  <si>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</si>
  <si>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</si>
  <si>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</si>
  <si>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</si>
  <si>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</si>
  <si>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</si>
  <si>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</si>
  <si>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</si>
  <si>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</si>
  <si>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</si>
  <si>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</si>
  <si>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</si>
  <si>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</si>
  <si>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</si>
  <si>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</si>
  <si>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</si>
  <si>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</si>
  <si>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</si>
  <si>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</si>
  <si>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</si>
  <si>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</si>
  <si>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</si>
  <si>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</si>
  <si>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</si>
  <si>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</si>
  <si>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</si>
  <si>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</si>
  <si>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</si>
  <si>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</si>
  <si>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</si>
  <si>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</si>
  <si>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</si>
  <si>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</si>
  <si>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</si>
  <si>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</si>
  <si>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</si>
  <si>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</si>
  <si>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</si>
  <si>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</si>
  <si>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</si>
  <si>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</si>
  <si>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</si>
  <si>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</si>
  <si>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</si>
  <si>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</si>
  <si>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</si>
  <si>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</si>
  <si>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</si>
  <si>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</si>
  <si>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</si>
  <si>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</si>
  <si>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</si>
  <si>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</si>
  <si>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</si>
  <si>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</si>
  <si>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</si>
  <si>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</si>
  <si>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</si>
  <si>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</si>
  <si>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</si>
  <si>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</si>
  <si>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</si>
  <si>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</si>
  <si>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</si>
  <si>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</si>
  <si>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</si>
  <si>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</si>
  <si>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</si>
  <si>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</si>
  <si>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</si>
  <si>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</si>
  <si>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</si>
  <si>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</si>
  <si>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</si>
  <si>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</si>
  <si>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</si>
  <si>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</si>
  <si>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</si>
  <si>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</si>
  <si>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</si>
  <si>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</si>
  <si>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</si>
  <si>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</si>
  <si>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</si>
  <si>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</si>
  <si>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</si>
  <si>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</si>
  <si>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</si>
  <si>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</si>
  <si>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</si>
  <si>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</si>
  <si>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</si>
  <si>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</si>
  <si>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</si>
  <si>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</si>
  <si>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</si>
  <si>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</si>
  <si>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</si>
  <si>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</si>
  <si>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</si>
  <si>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</si>
  <si>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</si>
  <si>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</si>
  <si>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</si>
  <si>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</si>
  <si>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</si>
  <si>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</si>
  <si>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</si>
  <si>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</si>
  <si>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</si>
  <si>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</si>
  <si>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</si>
  <si>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</si>
  <si>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</si>
  <si>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</si>
  <si>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</si>
  <si>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</si>
  <si>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</si>
  <si>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</si>
  <si>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</si>
  <si>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</si>
  <si>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</si>
  <si>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</si>
  <si>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</si>
  <si>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</si>
  <si>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</si>
  <si>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</si>
  <si>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</si>
  <si>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</si>
  <si>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</si>
  <si>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</si>
  <si>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</si>
  <si>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</si>
  <si>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</si>
  <si>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</si>
  <si>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</si>
  <si>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</si>
  <si>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</si>
  <si>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</si>
  <si>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</si>
  <si>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</si>
  <si>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</si>
  <si>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</si>
  <si>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</si>
  <si>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</si>
  <si>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</si>
  <si>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</si>
  <si>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</si>
  <si>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</si>
  <si>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</si>
  <si>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</si>
  <si>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</si>
  <si>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</si>
  <si>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</si>
  <si>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</si>
  <si>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</si>
  <si>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</si>
  <si>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</si>
  <si>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</si>
  <si>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</si>
  <si>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</si>
  <si>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</si>
  <si>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</si>
  <si>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</si>
  <si>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</si>
  <si>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</si>
  <si>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</si>
  <si>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</si>
  <si>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</si>
  <si>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</si>
  <si>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</si>
  <si>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</si>
  <si>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</si>
  <si>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</si>
  <si>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</si>
  <si>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</si>
  <si>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</si>
  <si>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</si>
  <si>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</si>
  <si>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</si>
  <si>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</si>
  <si>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</si>
  <si>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</si>
  <si>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</si>
  <si>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</si>
  <si>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</si>
  <si>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</si>
  <si>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</si>
  <si>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</si>
  <si>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</si>
  <si>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</si>
  <si>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</si>
  <si>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</si>
  <si>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</si>
  <si>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</si>
  <si>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</si>
  <si>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</si>
  <si>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</si>
  <si>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</si>
  <si>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</si>
  <si>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</si>
  <si>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</si>
  <si>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</si>
  <si>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</si>
  <si>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</si>
  <si>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</si>
  <si>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</si>
  <si>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</si>
  <si>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</si>
  <si>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</si>
  <si>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</si>
  <si>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</si>
  <si>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</si>
  <si>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</si>
  <si>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</si>
  <si>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</si>
  <si>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</si>
  <si>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</si>
  <si>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</si>
  <si>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</si>
  <si>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</si>
  <si>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</si>
  <si>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</si>
  <si>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</si>
  <si>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</si>
  <si>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</si>
  <si>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</si>
  <si>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</si>
  <si>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</si>
  <si>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</si>
  <si>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</si>
  <si>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</si>
  <si>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</si>
  <si>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</si>
  <si>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</si>
  <si>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</si>
  <si>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</si>
  <si>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</si>
  <si>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</si>
  <si>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</si>
  <si>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</si>
  <si>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</si>
  <si>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</si>
  <si>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</si>
  <si>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</si>
  <si>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</si>
  <si>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</si>
  <si>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</si>
  <si>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</si>
  <si>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</si>
  <si>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</si>
  <si>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</si>
  <si>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</si>
  <si>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</si>
  <si>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</si>
  <si>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</si>
  <si>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</si>
  <si>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</si>
  <si>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</si>
  <si>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</si>
  <si>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</si>
  <si>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</si>
  <si>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</si>
  <si>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</si>
  <si>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</si>
  <si>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</si>
  <si>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</si>
  <si>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</si>
  <si>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</si>
  <si>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</si>
  <si>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</si>
  <si>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</si>
  <si>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</si>
  <si>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</si>
  <si>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</si>
  <si>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</si>
  <si>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</si>
  <si>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</si>
  <si>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</si>
  <si>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</si>
  <si>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</si>
  <si>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</si>
  <si>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</si>
  <si>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</si>
  <si>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</si>
  <si>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</si>
  <si>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</si>
  <si>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</si>
  <si>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</si>
  <si>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</si>
  <si>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</si>
  <si>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</si>
  <si>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</si>
  <si>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</si>
  <si>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</si>
  <si>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</si>
  <si>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</si>
  <si>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</si>
  <si>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</si>
  <si>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</si>
  <si>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</si>
  <si>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</si>
  <si>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</si>
  <si>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</si>
  <si>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</si>
  <si>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</si>
  <si>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</si>
  <si>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</si>
  <si>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</si>
  <si>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</si>
  <si>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</si>
  <si>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</si>
  <si>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</si>
  <si>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</si>
  <si>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</si>
  <si>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</si>
  <si>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</si>
  <si>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</si>
  <si>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</si>
  <si>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</si>
  <si>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</si>
  <si>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</si>
  <si>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</si>
  <si>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</si>
  <si>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</si>
  <si>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</si>
  <si>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</si>
  <si>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</si>
  <si>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</si>
  <si>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</si>
  <si>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</si>
  <si>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</si>
  <si>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</si>
  <si>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</si>
  <si>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</si>
  <si>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</si>
  <si>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</si>
  <si>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</si>
  <si>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</si>
  <si>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</si>
  <si>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</si>
  <si>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</si>
  <si>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</si>
  <si>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</si>
  <si>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</si>
  <si>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</si>
  <si>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</si>
  <si>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</si>
  <si>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</si>
  <si>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</si>
  <si>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</si>
  <si>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</si>
  <si>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</si>
  <si>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</si>
  <si>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</si>
  <si>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</si>
  <si>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</si>
  <si>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</si>
  <si>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</si>
  <si>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</si>
  <si>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</si>
  <si>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</si>
  <si>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</si>
  <si>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</si>
  <si>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</si>
  <si>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</si>
  <si>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</si>
  <si>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</si>
  <si>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</si>
  <si>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</si>
  <si>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</si>
  <si>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</si>
  <si>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</si>
  <si>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</si>
  <si>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</si>
  <si>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</si>
  <si>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</si>
  <si>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</si>
  <si>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</si>
  <si>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</si>
  <si>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</si>
  <si>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</si>
  <si>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</si>
  <si>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</si>
  <si>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</si>
  <si>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</si>
  <si>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</si>
  <si>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</si>
  <si>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</si>
  <si>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</si>
  <si>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</si>
  <si>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</si>
  <si>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</si>
  <si>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</si>
  <si>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</si>
  <si>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</si>
  <si>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</si>
  <si>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</si>
  <si>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</si>
  <si>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</si>
  <si>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</si>
  <si>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</si>
  <si>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</si>
  <si>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</si>
  <si>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</si>
  <si>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</si>
  <si>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</si>
  <si>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</si>
  <si>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</si>
  <si>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</si>
  <si>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</si>
  <si>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</si>
  <si>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</si>
  <si>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</si>
  <si>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</si>
  <si>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</si>
  <si>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</si>
  <si>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</si>
  <si>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</si>
  <si>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</si>
  <si>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</si>
  <si>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</si>
  <si>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</si>
  <si>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</si>
  <si>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</si>
  <si>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</si>
  <si>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</si>
  <si>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</si>
  <si>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</si>
  <si>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</si>
  <si>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</si>
  <si>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</si>
  <si>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</si>
  <si>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</si>
  <si>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</si>
  <si>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</si>
  <si>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</si>
  <si>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</si>
  <si>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</si>
  <si>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</si>
  <si>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</si>
  <si>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</si>
  <si>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</si>
  <si>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</si>
  <si>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</si>
  <si>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</si>
  <si>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</si>
  <si>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</si>
  <si>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</si>
  <si>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</si>
  <si>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</si>
  <si>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</si>
  <si>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</si>
  <si>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</si>
  <si>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</si>
  <si>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</si>
  <si>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</si>
  <si>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</si>
  <si>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</si>
  <si>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</si>
  <si>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</si>
  <si>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</si>
  <si>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</si>
  <si>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</si>
  <si>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</si>
  <si>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</si>
  <si>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</si>
  <si>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</si>
  <si>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</si>
  <si>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</si>
  <si>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</si>
  <si>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</si>
  <si>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</si>
  <si>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</si>
  <si>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</si>
  <si>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</si>
  <si>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</si>
  <si>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</si>
  <si>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</si>
  <si>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</si>
  <si>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</si>
  <si>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</si>
  <si>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</si>
  <si>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</si>
  <si>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</si>
  <si>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</si>
  <si>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</si>
  <si>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</si>
  <si>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</si>
  <si>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</si>
  <si>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</si>
  <si>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</si>
  <si>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</si>
  <si>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</si>
  <si>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</si>
  <si>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</si>
  <si>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</si>
  <si>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</si>
  <si>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</si>
  <si>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</si>
  <si>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</si>
  <si>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</si>
  <si>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</si>
  <si>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</si>
  <si>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</si>
  <si>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</si>
  <si>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</si>
  <si>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</si>
  <si>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</si>
  <si>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</si>
  <si>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</si>
  <si>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</si>
  <si>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</si>
  <si>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</si>
  <si>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</si>
  <si>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</si>
  <si>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</si>
  <si>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</si>
  <si>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</si>
  <si>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</si>
  <si>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</si>
  <si>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</si>
  <si>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</si>
  <si>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</si>
  <si>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</si>
  <si>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</si>
  <si>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</si>
  <si>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</si>
  <si>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</si>
  <si>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</si>
  <si>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</si>
  <si>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</si>
  <si>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</si>
  <si>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</si>
  <si>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</si>
  <si>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</si>
  <si>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</si>
  <si>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</si>
  <si>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</si>
  <si>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</si>
  <si>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</si>
  <si>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</si>
  <si>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</si>
  <si>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</si>
  <si>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</si>
  <si>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</si>
  <si>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</si>
  <si>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</si>
  <si>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</si>
  <si>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</si>
  <si>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</si>
  <si>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</si>
  <si>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</si>
  <si>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</si>
  <si>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</si>
  <si>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</si>
  <si>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</si>
  <si>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</si>
  <si>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</si>
  <si>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</si>
  <si>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</si>
  <si>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</si>
  <si>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</si>
  <si>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</si>
  <si>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</si>
  <si>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</si>
  <si>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</si>
  <si>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</si>
  <si>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</si>
  <si>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</si>
  <si>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</si>
  <si>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</si>
  <si>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</si>
  <si>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</si>
  <si>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</si>
  <si>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</si>
  <si>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</si>
  <si>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</si>
  <si>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</si>
  <si>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</si>
  <si>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</si>
  <si>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</si>
  <si>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</si>
  <si>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</si>
  <si>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</si>
  <si>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</si>
  <si>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</si>
  <si>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</si>
  <si>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</si>
  <si>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</si>
  <si>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</si>
  <si>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</si>
  <si>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</si>
  <si>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</si>
  <si>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</si>
  <si>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</si>
  <si>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</si>
  <si>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</si>
  <si>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</si>
  <si>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</si>
  <si>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</si>
  <si>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</si>
  <si>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</si>
  <si>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</si>
  <si>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</si>
  <si>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</si>
  <si>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</si>
  <si>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</si>
  <si>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</si>
  <si>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</si>
  <si>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</si>
  <si>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</si>
  <si>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</si>
  <si>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</si>
  <si>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</si>
  <si>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</si>
  <si>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</si>
  <si>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</si>
  <si>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</si>
  <si>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</si>
  <si>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</si>
  <si>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</si>
  <si>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</si>
  <si>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</si>
  <si>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</si>
  <si>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</si>
  <si>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</si>
  <si>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</si>
  <si>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</si>
  <si>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</si>
  <si>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</si>
  <si>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</si>
  <si>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</si>
  <si>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</si>
  <si>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</si>
  <si>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</si>
  <si>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</si>
  <si>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</si>
  <si>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</si>
  <si>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</si>
  <si>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</si>
  <si>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</si>
  <si>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</si>
  <si>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</si>
  <si>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</si>
  <si>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</si>
  <si>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</si>
  <si>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</si>
  <si>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</si>
  <si>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</si>
  <si>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</si>
  <si>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</si>
  <si>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</si>
  <si>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</si>
  <si>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</si>
  <si>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</si>
  <si>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</si>
  <si>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</si>
  <si>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</si>
  <si>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</si>
  <si>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</si>
  <si>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</si>
  <si>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</si>
  <si>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</si>
  <si>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</si>
  <si>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</si>
  <si>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</si>
  <si>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</si>
  <si>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</si>
  <si>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</si>
  <si>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</si>
  <si>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</si>
  <si>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</si>
  <si>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</si>
  <si>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</si>
  <si>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</si>
  <si>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</si>
  <si>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</si>
  <si>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</si>
  <si>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</si>
  <si>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</si>
  <si>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</si>
  <si>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</si>
  <si>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</si>
  <si>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</si>
  <si>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</si>
  <si>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</si>
  <si>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</si>
  <si>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</si>
  <si>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</si>
  <si>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</si>
  <si>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</si>
  <si>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</si>
  <si>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</si>
  <si>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</si>
  <si>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</si>
  <si>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</si>
  <si>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</si>
  <si>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</si>
  <si>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</si>
  <si>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</si>
  <si>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</si>
  <si>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</si>
  <si>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</si>
  <si>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</si>
  <si>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</si>
  <si>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</si>
  <si>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</si>
  <si>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</si>
  <si>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</si>
  <si>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</si>
  <si>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</si>
  <si>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</si>
  <si>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</si>
  <si>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</si>
  <si>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</si>
  <si>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</si>
  <si>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</si>
  <si>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</si>
  <si>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</si>
  <si>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</si>
  <si>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</si>
  <si>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</si>
  <si>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</si>
  <si>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</si>
  <si>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</si>
  <si>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</si>
  <si>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</si>
  <si>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</si>
  <si>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</si>
  <si>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</si>
  <si>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</si>
  <si>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</si>
  <si>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</si>
  <si>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</si>
  <si>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</si>
  <si>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</si>
  <si>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</si>
  <si>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</si>
  <si>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</si>
  <si>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</si>
  <si>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</si>
  <si>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</si>
  <si>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</si>
  <si>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</si>
  <si>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</si>
  <si>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</si>
  <si>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</si>
  <si>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</si>
  <si>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</si>
  <si>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</si>
  <si>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</si>
  <si>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</si>
  <si>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</si>
  <si>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</si>
  <si>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</si>
  <si>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</si>
  <si>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</si>
  <si>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</si>
  <si>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</si>
  <si>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</si>
  <si>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</si>
  <si>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</si>
  <si>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</si>
  <si>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</si>
  <si>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</si>
  <si>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</si>
  <si>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</si>
  <si>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</si>
  <si>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</si>
  <si>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</si>
  <si>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</si>
  <si>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</si>
  <si>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</si>
  <si>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</si>
  <si>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</si>
  <si>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</si>
  <si>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</si>
  <si>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</si>
  <si>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</si>
  <si>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</si>
  <si>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</si>
  <si>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</si>
  <si>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</si>
  <si>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</si>
  <si>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</si>
  <si>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</si>
  <si>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</si>
  <si>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</si>
  <si>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</si>
  <si>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</si>
  <si>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</si>
  <si>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</si>
  <si>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</si>
  <si>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</si>
  <si>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</si>
  <si>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</si>
  <si>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</si>
  <si>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</si>
  <si>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</si>
  <si>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</si>
  <si>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</si>
  <si>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</si>
  <si>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</si>
  <si>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</si>
  <si>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</si>
  <si>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</si>
  <si>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</si>
  <si>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</si>
  <si>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</si>
  <si>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</si>
  <si>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</si>
  <si>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</si>
  <si>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</si>
  <si>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</si>
  <si>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</si>
  <si>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</si>
  <si>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</si>
  <si>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</si>
  <si>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</si>
  <si>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</si>
  <si>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</si>
  <si>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</si>
  <si>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</si>
  <si>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</si>
  <si>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</si>
  <si>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</si>
  <si>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</si>
  <si>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</si>
  <si>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</si>
  <si>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</si>
  <si>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</si>
  <si>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</si>
  <si>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</si>
  <si>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</si>
  <si>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</si>
  <si>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</si>
  <si>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</si>
  <si>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</si>
  <si>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</si>
  <si>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</si>
  <si>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</si>
  <si>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</si>
  <si>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</si>
  <si>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</si>
  <si>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</si>
  <si>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</si>
  <si>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</si>
  <si>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</si>
  <si>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</si>
  <si>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</si>
  <si>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</si>
  <si>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</si>
  <si>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</si>
  <si>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</si>
  <si>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</si>
  <si>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</si>
  <si>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</si>
  <si>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</si>
  <si>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</si>
  <si>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</si>
  <si>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</si>
  <si>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</si>
  <si>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</si>
  <si>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</si>
  <si>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</si>
  <si>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</si>
  <si>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</si>
  <si>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</si>
  <si>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</si>
  <si>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</si>
  <si>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</si>
  <si>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</si>
  <si>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</si>
  <si>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</si>
  <si>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</si>
  <si>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</si>
  <si>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</si>
  <si>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</si>
  <si>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</si>
  <si>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</si>
  <si>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</si>
  <si>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</si>
  <si>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</si>
  <si>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</si>
  <si>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</si>
  <si>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</si>
  <si>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</si>
  <si>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</si>
  <si>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</si>
  <si>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</si>
  <si>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</si>
  <si>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</si>
  <si>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</si>
  <si>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</si>
  <si>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</si>
  <si>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</si>
  <si>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</si>
  <si>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</si>
  <si>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</si>
  <si>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</si>
  <si>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</si>
  <si>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</si>
  <si>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</si>
  <si>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</si>
  <si>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</si>
  <si>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</si>
  <si>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</si>
  <si>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</si>
  <si>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</si>
  <si>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</si>
  <si>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</si>
  <si>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</si>
  <si>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</si>
  <si>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</si>
  <si>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</si>
  <si>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</si>
  <si>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</si>
  <si>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</si>
  <si>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</si>
  <si>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</si>
  <si>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</si>
  <si>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</si>
  <si>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</si>
  <si>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</si>
  <si>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</si>
  <si>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</si>
  <si>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</si>
  <si>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</si>
  <si>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</si>
  <si>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</si>
  <si>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</si>
  <si>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</si>
  <si>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</si>
  <si>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</si>
  <si>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</si>
  <si>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</si>
  <si>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</si>
  <si>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</si>
  <si>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</si>
  <si>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</si>
  <si>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</si>
  <si>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</si>
  <si>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</si>
  <si>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</si>
  <si>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</si>
  <si>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</si>
  <si>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</si>
  <si>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</si>
  <si>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</si>
  <si>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</si>
  <si>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</si>
  <si>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</si>
  <si>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</si>
  <si>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</si>
  <si>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</si>
  <si>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</si>
  <si>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</si>
  <si>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</si>
  <si>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</si>
  <si>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</si>
  <si>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</si>
  <si>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</si>
  <si>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</si>
  <si>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</si>
  <si>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</si>
  <si>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</si>
  <si>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</si>
  <si>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</si>
  <si>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</si>
  <si>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</si>
  <si>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</si>
  <si>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</si>
  <si>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</si>
  <si>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</si>
  <si>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</si>
  <si>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</si>
  <si>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</si>
  <si>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</si>
  <si>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</si>
  <si>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</si>
  <si>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</si>
  <si>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</si>
  <si>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</si>
  <si>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</si>
  <si>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</si>
  <si>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</si>
  <si>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</si>
  <si>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</si>
  <si>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</si>
  <si>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</si>
  <si>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</si>
  <si>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</si>
  <si>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</si>
  <si>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</si>
  <si>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</si>
  <si>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</si>
  <si>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</si>
  <si>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</si>
  <si>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</si>
  <si>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</si>
  <si>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</si>
  <si>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</si>
  <si>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</si>
  <si>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</si>
  <si>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</si>
  <si>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</si>
  <si>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</si>
  <si>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</si>
  <si>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</si>
  <si>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</si>
  <si>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</si>
  <si>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</si>
  <si>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</si>
  <si>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</si>
  <si>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</si>
  <si>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</si>
  <si>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</si>
  <si>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</si>
  <si>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</si>
  <si>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</si>
  <si>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</si>
  <si>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</si>
  <si>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</si>
  <si>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</si>
  <si>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</si>
  <si>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</si>
  <si>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</si>
  <si>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</si>
  <si>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</si>
  <si>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</si>
  <si>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</si>
  <si>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</si>
  <si>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</si>
  <si>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</si>
  <si>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</si>
  <si>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</si>
  <si>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</si>
  <si>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</si>
  <si>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</si>
  <si>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</si>
  <si>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</si>
  <si>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</si>
  <si>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</si>
  <si>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</si>
  <si>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</si>
  <si>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</si>
  <si>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</si>
  <si>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</si>
  <si>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</si>
  <si>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</si>
  <si>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</si>
  <si>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</si>
  <si>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</si>
  <si>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</si>
  <si>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</si>
  <si>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</si>
  <si>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</si>
  <si>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</si>
  <si>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</si>
  <si>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</si>
  <si>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</si>
  <si>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</si>
  <si>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</si>
  <si>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</si>
  <si>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</si>
  <si>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</si>
  <si>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</si>
  <si>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</si>
  <si>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</si>
  <si>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</si>
  <si>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</si>
  <si>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</si>
  <si>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</si>
  <si>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</si>
  <si>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</si>
  <si>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</si>
  <si>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</si>
  <si>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</si>
  <si>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</si>
  <si>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</si>
  <si>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</si>
  <si>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</si>
  <si>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</si>
  <si>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</si>
  <si>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</si>
  <si>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</si>
  <si>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</si>
  <si>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</si>
  <si>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</si>
  <si>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</si>
  <si>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</si>
  <si>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</si>
  <si>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</si>
  <si>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</si>
  <si>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</si>
  <si>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</si>
  <si>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</si>
  <si>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</si>
  <si>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</si>
  <si>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</si>
  <si>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</si>
  <si>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</si>
  <si>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</si>
  <si>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</si>
  <si>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</si>
  <si>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</si>
  <si>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</si>
  <si>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</si>
  <si>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</si>
  <si>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</si>
  <si>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</si>
  <si>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</si>
  <si>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</si>
  <si>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</si>
  <si>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</si>
  <si>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</si>
  <si>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</si>
  <si>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</si>
  <si>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</si>
  <si>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</si>
  <si>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</si>
  <si>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</si>
  <si>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</si>
  <si>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</si>
  <si>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</si>
  <si>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</si>
  <si>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</si>
  <si>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</si>
  <si>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</si>
  <si>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</si>
  <si>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</si>
  <si>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</si>
  <si>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</si>
  <si>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</si>
  <si>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</si>
  <si>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</si>
  <si>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</si>
  <si>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</si>
  <si>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</si>
  <si>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</si>
  <si>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</si>
  <si>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</si>
  <si>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</si>
  <si>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</si>
  <si>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</si>
  <si>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</si>
  <si>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</si>
  <si>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</si>
  <si>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</si>
  <si>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</si>
  <si>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</si>
  <si>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</si>
  <si>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</si>
  <si>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</si>
  <si>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</si>
  <si>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</si>
  <si>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</si>
  <si>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</si>
  <si>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</si>
  <si>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</si>
  <si>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</si>
  <si>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</si>
  <si>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</si>
  <si>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</si>
  <si>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</si>
  <si>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</si>
  <si>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</si>
  <si>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</si>
  <si>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</si>
  <si>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</si>
  <si>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</si>
  <si>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</si>
  <si>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</si>
  <si>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</si>
  <si>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</si>
  <si>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</si>
  <si>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</si>
  <si>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</si>
  <si>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</si>
  <si>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</si>
  <si>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</si>
  <si>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</si>
  <si>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</si>
  <si>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</si>
  <si>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</si>
  <si>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</si>
  <si>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</si>
  <si>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</si>
  <si>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</si>
  <si>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</si>
  <si>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</si>
  <si>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</si>
  <si>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</si>
  <si>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</si>
  <si>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</si>
  <si>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</si>
  <si>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</si>
  <si>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</si>
  <si>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</si>
  <si>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</si>
  <si>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</si>
  <si>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</si>
  <si>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</si>
  <si>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</si>
  <si>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</si>
  <si>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</si>
  <si>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</si>
  <si>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</si>
  <si>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</si>
  <si>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</si>
  <si>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</si>
  <si>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</si>
  <si>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</si>
  <si>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</si>
  <si>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</si>
  <si>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</si>
  <si>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</si>
  <si>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</si>
  <si>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</si>
  <si>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</si>
  <si>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</si>
  <si>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</si>
  <si>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</si>
  <si>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</si>
  <si>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</si>
  <si>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</si>
  <si>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</si>
  <si>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</si>
  <si>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</si>
  <si>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</si>
  <si>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</si>
  <si>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</si>
  <si>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</si>
  <si>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</si>
  <si>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</si>
  <si>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</si>
  <si>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</si>
  <si>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</si>
  <si>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</si>
  <si>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</si>
  <si>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</si>
  <si>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</si>
  <si>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</si>
  <si>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</si>
  <si>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</si>
  <si>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</si>
  <si>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</si>
  <si>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</si>
  <si>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</si>
  <si>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</si>
  <si>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</si>
  <si>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</si>
  <si>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</si>
  <si>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</si>
  <si>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</si>
  <si>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</si>
  <si>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</si>
  <si>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</si>
  <si>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</si>
  <si>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</si>
  <si>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</si>
  <si>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</si>
  <si>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</si>
  <si>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</si>
  <si>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</si>
  <si>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</si>
  <si>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</si>
  <si>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</si>
  <si>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</si>
  <si>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</si>
  <si>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</si>
  <si>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</si>
  <si>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</si>
  <si>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</si>
  <si>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</si>
  <si>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</si>
  <si>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</si>
  <si>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</si>
  <si>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</si>
  <si>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</si>
  <si>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</si>
  <si>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</si>
  <si>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</si>
  <si>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</si>
  <si>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</si>
  <si>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</si>
  <si>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</si>
  <si>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</si>
  <si>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</si>
  <si>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</si>
  <si>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</si>
  <si>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</si>
  <si>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</si>
  <si>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</si>
  <si>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</si>
  <si>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</si>
  <si>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</si>
  <si>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</si>
  <si>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</si>
  <si>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</si>
  <si>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</si>
  <si>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</si>
  <si>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</si>
  <si>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</si>
  <si>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</si>
  <si>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</si>
  <si>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</si>
  <si>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</si>
  <si>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</si>
  <si>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</si>
  <si>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</si>
  <si>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</si>
  <si>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</si>
  <si>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</si>
  <si>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</si>
  <si>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</si>
  <si>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</si>
  <si>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</si>
  <si>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</si>
  <si>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</si>
  <si>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</si>
  <si>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</si>
  <si>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</si>
  <si>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</si>
  <si>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</si>
  <si>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</si>
  <si>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</si>
  <si>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</si>
  <si>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</si>
  <si>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</si>
  <si>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</si>
  <si>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</si>
  <si>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</si>
  <si>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</si>
  <si>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</si>
  <si>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</si>
  <si>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</si>
  <si>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</si>
  <si>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</si>
  <si>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</si>
  <si>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</si>
  <si>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</si>
  <si>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</si>
  <si>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</si>
  <si>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</si>
  <si>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</si>
  <si>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</si>
  <si>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</si>
  <si>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</si>
  <si>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</si>
  <si>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</si>
  <si>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</si>
  <si>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</si>
  <si>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</si>
  <si>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</si>
  <si>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</si>
  <si>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</si>
  <si>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</si>
  <si>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</si>
  <si>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</si>
  <si>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</si>
  <si>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</si>
  <si>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</si>
  <si>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</si>
  <si>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</si>
  <si>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</si>
  <si>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</si>
  <si>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</si>
  <si>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</si>
  <si>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</si>
  <si>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</si>
  <si>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</si>
  <si>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</si>
  <si>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</si>
  <si>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</si>
  <si>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</si>
  <si>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</si>
  <si>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</si>
  <si>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</si>
  <si>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</si>
  <si>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</si>
  <si>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</si>
  <si>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</si>
  <si>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</si>
  <si>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</si>
  <si>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</si>
  <si>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</si>
  <si>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</si>
  <si>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</si>
  <si>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</si>
  <si>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</si>
  <si>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</si>
  <si>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</si>
  <si>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</si>
  <si>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</si>
  <si>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</si>
  <si>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</si>
  <si>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</si>
  <si>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</si>
  <si>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</si>
  <si>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</si>
  <si>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</si>
  <si>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</si>
  <si>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</si>
  <si>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</si>
  <si>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</si>
  <si>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</si>
  <si>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</si>
  <si>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</si>
  <si>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</si>
  <si>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</si>
  <si>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</si>
  <si>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</si>
  <si>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</si>
  <si>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</si>
  <si>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</si>
  <si>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</si>
  <si>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</si>
  <si>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</si>
  <si>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</si>
  <si>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</si>
  <si>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</si>
  <si>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</si>
  <si>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</si>
  <si>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</si>
  <si>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</si>
  <si>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</si>
  <si>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</si>
  <si>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</si>
  <si>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</si>
  <si>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</si>
  <si>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</si>
  <si>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</si>
  <si>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</si>
  <si>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</si>
  <si>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</si>
  <si>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</si>
  <si>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</si>
  <si>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</si>
  <si>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</si>
  <si>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</si>
  <si>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</si>
  <si>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</si>
  <si>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</si>
  <si>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</si>
  <si>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</si>
  <si>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</si>
  <si>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</si>
  <si>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</si>
  <si>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</si>
  <si>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</si>
  <si>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</si>
  <si>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</si>
  <si>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</si>
  <si>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</si>
  <si>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</si>
  <si>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</si>
  <si>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</si>
  <si>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</si>
  <si>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</si>
  <si>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</si>
  <si>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</si>
  <si>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</si>
  <si>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</si>
  <si>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</si>
  <si>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</si>
  <si>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</si>
  <si>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</si>
  <si>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</si>
  <si>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</si>
  <si>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</si>
  <si>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</si>
  <si>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</si>
  <si>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</si>
  <si>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</si>
  <si>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</si>
  <si>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</si>
  <si>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</si>
  <si>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</si>
  <si>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</si>
  <si>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</si>
  <si>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</si>
  <si>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</si>
  <si>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</si>
  <si>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</si>
  <si>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</si>
  <si>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</si>
  <si>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</si>
  <si>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</si>
  <si>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</si>
  <si>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</si>
  <si>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</si>
  <si>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</si>
  <si>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</si>
  <si>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</si>
  <si>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</si>
  <si>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</si>
  <si>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</si>
  <si>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</si>
  <si>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</si>
  <si>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</si>
  <si>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</si>
  <si>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</si>
  <si>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</si>
  <si>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</si>
  <si>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</si>
  <si>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</si>
  <si>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</si>
  <si>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</si>
  <si>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</si>
  <si>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</si>
  <si>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</si>
  <si>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</si>
  <si>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</si>
  <si>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</si>
  <si>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</si>
  <si>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</si>
  <si>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</si>
  <si>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</si>
  <si>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</si>
  <si>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</si>
  <si>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</si>
  <si>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</si>
  <si>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</si>
  <si>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</si>
  <si>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</si>
  <si>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</si>
  <si>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</si>
  <si>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</si>
  <si>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</si>
  <si>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</si>
  <si>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</si>
  <si>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</si>
  <si>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</si>
  <si>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</si>
  <si>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</si>
  <si>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</si>
  <si>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</si>
  <si>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</si>
  <si>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</si>
  <si>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</si>
  <si>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</si>
  <si>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</si>
  <si>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</si>
  <si>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</si>
  <si>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</si>
  <si>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</si>
  <si>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</si>
  <si>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</si>
  <si>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</si>
  <si>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</si>
  <si>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</si>
  <si>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</si>
  <si>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</si>
  <si>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</si>
  <si>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</si>
  <si>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</si>
  <si>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</si>
  <si>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</si>
  <si>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</si>
  <si>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</si>
  <si>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</si>
  <si>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</si>
  <si>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</si>
  <si>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</si>
  <si>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</si>
  <si>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</si>
  <si>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</si>
  <si>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</si>
  <si>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</si>
  <si>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</si>
  <si>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</si>
  <si>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</si>
  <si>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</si>
  <si>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</si>
  <si>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</si>
  <si>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</si>
  <si>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</si>
  <si>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</si>
  <si>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</si>
  <si>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</si>
  <si>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</si>
  <si>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</si>
  <si>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</si>
  <si>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</si>
  <si>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</si>
  <si>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</si>
  <si>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</si>
  <si>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</si>
  <si>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</si>
  <si>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</si>
  <si>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</si>
  <si>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</si>
  <si>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</si>
  <si>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</si>
  <si>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</si>
  <si>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</si>
  <si>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</si>
  <si>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</si>
  <si>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</si>
  <si>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</si>
  <si>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</si>
  <si>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</si>
  <si>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</si>
  <si>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</si>
  <si>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</si>
  <si>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</si>
  <si>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</si>
  <si>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</si>
  <si>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</si>
  <si>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</si>
  <si>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</si>
  <si>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</si>
  <si>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</si>
  <si>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</si>
  <si>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</si>
  <si>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</si>
  <si>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</si>
  <si>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</si>
  <si>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</si>
  <si>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</si>
  <si>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</si>
  <si>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</si>
  <si>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</si>
  <si>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</si>
  <si>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</si>
  <si>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</si>
  <si>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</si>
  <si>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</si>
  <si>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</si>
  <si>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</si>
  <si>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</si>
  <si>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</si>
  <si>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</si>
  <si>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</si>
  <si>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</si>
  <si>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</si>
  <si>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</si>
  <si>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</si>
  <si>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</si>
  <si>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</si>
  <si>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</si>
  <si>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</si>
  <si>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</si>
  <si>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</si>
  <si>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</si>
  <si>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</si>
  <si>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</si>
  <si>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</si>
  <si>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</si>
  <si>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</si>
  <si>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</si>
  <si>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</si>
  <si>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</si>
  <si>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</si>
  <si>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</si>
  <si>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</si>
  <si>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</si>
  <si>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</si>
  <si>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</si>
  <si>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</si>
  <si>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</si>
  <si>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</si>
  <si>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</si>
  <si>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</si>
  <si>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</si>
  <si>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</si>
  <si>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</si>
  <si>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</si>
  <si>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</si>
  <si>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</si>
  <si>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</si>
  <si>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</si>
  <si>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</si>
  <si>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</si>
  <si>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</si>
  <si>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</si>
  <si>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</si>
  <si>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</si>
  <si>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</si>
  <si>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</si>
  <si>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</si>
  <si>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</si>
  <si>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</si>
  <si>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</si>
  <si>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</si>
  <si>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</si>
  <si>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</si>
  <si>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</si>
  <si>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</si>
  <si>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</si>
  <si>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</si>
  <si>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</si>
  <si>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</si>
  <si>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</si>
  <si>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</si>
  <si>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</si>
  <si>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</si>
  <si>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</si>
  <si>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</si>
  <si>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</si>
  <si>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</si>
  <si>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</si>
  <si>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</si>
  <si>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</si>
  <si>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</si>
  <si>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</si>
  <si>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</si>
  <si>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</si>
  <si>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</si>
  <si>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</si>
  <si>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</si>
  <si>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</si>
  <si>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</si>
  <si>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</si>
  <si>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</si>
  <si>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</si>
  <si>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</si>
  <si>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</si>
  <si>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</si>
  <si>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</si>
  <si>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</si>
  <si>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</si>
  <si>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</si>
  <si>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</si>
  <si>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</si>
  <si>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</si>
  <si>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</si>
  <si>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</si>
  <si>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</si>
  <si>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</si>
  <si>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</si>
  <si>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</si>
  <si>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</si>
  <si>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</si>
  <si>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</si>
  <si>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</si>
  <si>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</si>
  <si>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</si>
  <si>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</si>
  <si>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</si>
  <si>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</si>
  <si>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</si>
  <si>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</si>
  <si>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</si>
  <si>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</si>
  <si>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</si>
  <si>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</si>
  <si>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</si>
  <si>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</si>
  <si>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</si>
  <si>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</si>
  <si>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</si>
  <si>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</si>
  <si>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</si>
  <si>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</si>
  <si>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</si>
  <si>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</si>
  <si>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</si>
  <si>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</si>
  <si>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</si>
  <si>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</si>
  <si>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</si>
  <si>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</si>
  <si>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</si>
  <si>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</si>
  <si>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</si>
  <si>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</si>
  <si>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</si>
  <si>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</si>
  <si>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</si>
  <si>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</si>
  <si>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</si>
  <si>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</si>
  <si>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</si>
  <si>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</si>
  <si>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</si>
  <si>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</si>
  <si>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</si>
  <si>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</si>
  <si>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</si>
  <si>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</si>
  <si>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</si>
  <si>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</si>
  <si>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</si>
  <si>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</si>
  <si>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</si>
  <si>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</si>
  <si>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</si>
  <si>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</si>
  <si>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</si>
  <si>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</si>
  <si>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</si>
  <si>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</si>
  <si>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</si>
  <si>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</si>
  <si>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</si>
  <si>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</si>
  <si>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</si>
  <si>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</si>
  <si>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</si>
  <si>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</si>
  <si>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</si>
  <si>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</si>
  <si>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</si>
  <si>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</si>
  <si>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</si>
  <si>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</si>
  <si>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</si>
  <si>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</si>
  <si>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</si>
  <si>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</si>
  <si>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</si>
  <si>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</si>
  <si>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</si>
  <si>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</si>
  <si>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</si>
  <si>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</si>
  <si>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</si>
  <si>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</si>
  <si>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</si>
  <si>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</si>
  <si>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</si>
  <si>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</si>
  <si>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</si>
  <si>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</si>
  <si>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</si>
  <si>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</si>
  <si>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</si>
  <si>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</si>
  <si>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</si>
  <si>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</si>
  <si>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</si>
  <si>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</si>
  <si>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</si>
  <si>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</si>
  <si>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</si>
  <si>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</si>
  <si>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</si>
  <si>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</si>
  <si>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</si>
  <si>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</si>
  <si>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</si>
  <si>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</si>
  <si>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</si>
  <si>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</si>
  <si>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</si>
  <si>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</si>
  <si>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</si>
  <si>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</si>
  <si>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</si>
  <si>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</si>
  <si>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</si>
  <si>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</si>
  <si>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</si>
  <si>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</si>
  <si>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</si>
  <si>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</si>
  <si>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</si>
  <si>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</si>
  <si>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</si>
  <si>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</si>
  <si>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</si>
  <si>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</si>
  <si>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</si>
  <si>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</si>
  <si>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</si>
  <si>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</si>
  <si>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</si>
  <si>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</si>
  <si>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</si>
  <si>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</si>
  <si>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</si>
  <si>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</si>
  <si>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</si>
  <si>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</si>
  <si>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</si>
  <si>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</si>
  <si>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</si>
  <si>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</si>
  <si>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</si>
  <si>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</si>
  <si>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</si>
  <si>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</si>
  <si>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</si>
  <si>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</si>
  <si>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</si>
  <si>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</si>
  <si>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</si>
  <si>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</si>
  <si>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</si>
  <si>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</si>
  <si>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</si>
  <si>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</si>
  <si>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</si>
  <si>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</si>
  <si>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</si>
  <si>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</si>
  <si>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</si>
  <si>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</si>
  <si>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</si>
  <si>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</si>
  <si>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</si>
  <si>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</si>
  <si>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</si>
  <si>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</si>
  <si>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</si>
  <si>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</si>
  <si>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</si>
  <si>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</si>
  <si>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</si>
  <si>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</si>
  <si>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</si>
  <si>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</si>
  <si>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</si>
  <si>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</si>
  <si>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</si>
  <si>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</si>
  <si>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</si>
  <si>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</si>
  <si>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</si>
  <si>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</si>
  <si>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</si>
  <si>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</si>
  <si>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</si>
  <si>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</si>
  <si>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</si>
  <si>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</si>
  <si>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</si>
  <si>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</si>
  <si>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</si>
  <si>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</si>
  <si>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</si>
  <si>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</si>
  <si>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</si>
  <si>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</si>
  <si>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</si>
  <si>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</si>
  <si>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</si>
  <si>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</si>
  <si>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</si>
  <si>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</si>
  <si>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</si>
  <si>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</si>
  <si>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</si>
  <si>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</si>
  <si>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</si>
  <si>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</si>
  <si>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</si>
  <si>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</si>
  <si>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</si>
  <si>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</si>
  <si>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</si>
  <si>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</si>
  <si>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</si>
  <si>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</si>
  <si>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</si>
  <si>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</si>
  <si>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</si>
  <si>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</si>
  <si>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</si>
  <si>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</si>
  <si>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</si>
  <si>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</si>
  <si>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</si>
  <si>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</si>
  <si>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</si>
  <si>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</si>
  <si>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</si>
  <si>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</si>
  <si>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</si>
  <si>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</si>
  <si>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</si>
  <si>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</si>
  <si>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</si>
  <si>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</si>
  <si>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</si>
  <si>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</si>
  <si>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</si>
  <si>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</si>
  <si>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</si>
  <si>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</si>
  <si>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</si>
  <si>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</si>
  <si>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</si>
  <si>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</si>
  <si>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</si>
  <si>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</si>
  <si>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</si>
  <si>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</si>
  <si>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</si>
  <si>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</si>
  <si>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</si>
  <si>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</si>
  <si>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</si>
  <si>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</si>
  <si>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</si>
  <si>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</si>
  <si>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</si>
  <si>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</si>
  <si>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</si>
  <si>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</si>
  <si>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</si>
  <si>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</si>
  <si>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</si>
  <si>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</si>
  <si>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</si>
  <si>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</si>
  <si>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</si>
  <si>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</si>
  <si>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</si>
  <si>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</si>
  <si>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</si>
  <si>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</si>
  <si>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</si>
  <si>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</si>
  <si>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</si>
  <si>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</si>
  <si>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</si>
  <si>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</si>
  <si>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</si>
  <si>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</si>
  <si>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</si>
  <si>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</si>
  <si>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</si>
  <si>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</si>
  <si>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</si>
  <si>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</si>
  <si>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</si>
  <si>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</si>
  <si>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</si>
  <si>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</si>
  <si>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</si>
  <si>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</si>
  <si>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</si>
  <si>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</si>
  <si>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</si>
  <si>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</si>
  <si>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</si>
  <si>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</si>
  <si>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</si>
  <si>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</si>
  <si>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</si>
  <si>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</si>
  <si>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</si>
  <si>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</si>
  <si>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</si>
  <si>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</si>
  <si>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</si>
  <si>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</si>
  <si>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</si>
  <si>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</si>
  <si>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</si>
  <si>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</si>
  <si>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</si>
  <si>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</si>
  <si>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</si>
  <si>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</si>
  <si>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</si>
  <si>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</si>
  <si>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</si>
  <si>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</si>
  <si>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</si>
  <si>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</si>
  <si>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</si>
  <si>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</si>
  <si>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</si>
  <si>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</si>
  <si>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</si>
  <si>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</si>
  <si>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</si>
  <si>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</si>
  <si>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</si>
  <si>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</si>
  <si>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</si>
  <si>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</si>
  <si>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</si>
  <si>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</si>
  <si>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</si>
  <si>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</si>
  <si>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</si>
  <si>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</si>
  <si>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</si>
  <si>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</si>
  <si>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</si>
  <si>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</si>
  <si>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</si>
  <si>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</si>
  <si>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</si>
  <si>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</si>
  <si>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</si>
  <si>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</si>
  <si>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</si>
  <si>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</si>
  <si>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</si>
  <si>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</si>
  <si>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</si>
  <si>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</si>
  <si>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</si>
  <si>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</si>
  <si>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</si>
  <si>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</si>
  <si>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</si>
  <si>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</si>
  <si>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</si>
  <si>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</si>
  <si>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</si>
  <si>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</si>
  <si>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</si>
  <si>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</si>
  <si>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</si>
  <si>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</si>
  <si>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</si>
  <si>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</si>
  <si>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</si>
  <si>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</si>
  <si>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</si>
  <si>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</si>
  <si>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</si>
  <si>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</si>
  <si>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</si>
  <si>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</si>
  <si>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</si>
  <si>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</si>
  <si>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</si>
  <si>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</si>
  <si>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</si>
  <si>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</si>
  <si>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</si>
  <si>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</si>
  <si>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</si>
  <si>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</si>
  <si>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</si>
  <si>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</si>
  <si>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</si>
  <si>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</si>
  <si>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</si>
  <si>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</si>
  <si>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</si>
  <si>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</si>
  <si>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</si>
  <si>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</si>
  <si>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</si>
  <si>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</si>
  <si>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</si>
  <si>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</si>
  <si>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</si>
  <si>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</si>
  <si>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</si>
  <si>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</si>
  <si>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</si>
  <si>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</si>
  <si>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</si>
  <si>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</si>
  <si>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</si>
  <si>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</si>
  <si>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</si>
  <si>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</si>
  <si>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</si>
  <si>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</si>
  <si>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</si>
  <si>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</si>
  <si>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</si>
  <si>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</si>
  <si>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</si>
  <si>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</si>
  <si>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</si>
  <si>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</si>
  <si>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</si>
  <si>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</si>
  <si>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</si>
  <si>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</si>
  <si>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</si>
  <si>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</si>
  <si>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</si>
  <si>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</si>
  <si>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</si>
  <si>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</si>
  <si>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</si>
  <si>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</si>
  <si>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</si>
  <si>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</si>
  <si>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</si>
  <si>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</si>
  <si>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</si>
  <si>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</si>
  <si>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</si>
  <si>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</si>
  <si>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</si>
  <si>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</si>
  <si>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</si>
  <si>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</si>
  <si>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</si>
  <si>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</si>
  <si>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</si>
  <si>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</si>
  <si>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</si>
  <si>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</si>
  <si>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</si>
  <si>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</si>
  <si>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</si>
  <si>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</si>
  <si>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</si>
  <si>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</si>
  <si>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</si>
  <si>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</si>
  <si>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</si>
  <si>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</si>
  <si>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</si>
  <si>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</si>
  <si>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</si>
  <si>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</si>
  <si>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</si>
  <si>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</si>
  <si>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</si>
  <si>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</si>
  <si>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</si>
  <si>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</si>
  <si>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</si>
  <si>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</si>
  <si>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</si>
  <si>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</si>
  <si>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</si>
  <si>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</si>
  <si>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</si>
  <si>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</si>
  <si>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</si>
  <si>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</si>
  <si>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</si>
  <si>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</si>
  <si>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</si>
  <si>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</si>
  <si>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</si>
  <si>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</si>
  <si>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</si>
  <si>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</si>
  <si>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</si>
  <si>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</si>
  <si>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</si>
  <si>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</si>
  <si>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</si>
  <si>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</si>
  <si>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</si>
  <si>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</si>
  <si>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</si>
  <si>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</si>
  <si>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</si>
  <si>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</si>
  <si>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</si>
  <si>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</si>
  <si>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</si>
  <si>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</si>
  <si>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</si>
  <si>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</si>
  <si>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</si>
  <si>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</si>
  <si>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</si>
  <si>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</si>
  <si>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</si>
  <si>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</si>
  <si>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</si>
  <si>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</si>
  <si>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</si>
  <si>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</si>
  <si>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</si>
  <si>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</si>
  <si>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</si>
  <si>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</si>
  <si>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</si>
  <si>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</si>
  <si>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</si>
  <si>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</si>
  <si>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</si>
  <si>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</si>
  <si>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</si>
  <si>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</si>
  <si>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</si>
  <si>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</si>
  <si>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</si>
  <si>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</si>
  <si>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</si>
  <si>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</si>
  <si>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</si>
  <si>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</si>
  <si>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</si>
  <si>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</si>
  <si>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</si>
  <si>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</si>
  <si>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</si>
  <si>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</si>
  <si>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</si>
  <si>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</si>
  <si>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</si>
  <si>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</si>
  <si>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</si>
  <si>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</si>
  <si>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</si>
  <si>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</si>
  <si>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</si>
  <si>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</si>
  <si>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</si>
  <si>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</si>
  <si>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</si>
  <si>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</si>
  <si>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</si>
  <si>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</si>
  <si>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</si>
  <si>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</si>
  <si>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</si>
  <si>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</si>
  <si>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</si>
  <si>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</si>
  <si>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</si>
  <si>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</si>
  <si>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</si>
  <si>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</si>
  <si>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</si>
  <si>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</si>
  <si>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</si>
  <si>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</si>
  <si>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</si>
  <si>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</si>
  <si>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</si>
  <si>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</si>
  <si>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</si>
  <si>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</si>
  <si>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</si>
  <si>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</si>
  <si>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</si>
  <si>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</si>
  <si>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</si>
  <si>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</si>
  <si>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</si>
  <si>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</si>
  <si>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</si>
  <si>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</si>
  <si>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</si>
  <si>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</si>
  <si>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</si>
  <si>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</si>
  <si>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</si>
  <si>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</si>
  <si>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</si>
  <si>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</si>
  <si>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</si>
  <si>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</si>
  <si>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</si>
  <si>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</si>
  <si>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</si>
  <si>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</si>
  <si>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</si>
  <si>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</si>
  <si>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</si>
  <si>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</si>
  <si>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</si>
  <si>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</si>
  <si>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</si>
  <si>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</si>
  <si>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</si>
  <si>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</si>
  <si>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</si>
  <si>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</si>
  <si>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</si>
  <si>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</si>
  <si>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</si>
  <si>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</si>
  <si>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</si>
  <si>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</si>
  <si>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</si>
  <si>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</si>
  <si>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</si>
  <si>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</si>
  <si>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</si>
  <si>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</si>
  <si>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</si>
  <si>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</si>
  <si>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</si>
  <si>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</si>
  <si>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</si>
  <si>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</si>
  <si>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</si>
  <si>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</si>
  <si>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</si>
  <si>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</si>
  <si>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</si>
  <si>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</si>
  <si>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</si>
  <si>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</si>
  <si>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</si>
  <si>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</si>
  <si>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</si>
  <si>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</si>
  <si>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</si>
  <si>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</si>
  <si>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</si>
  <si>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</si>
  <si>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</si>
  <si>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</si>
  <si>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</si>
  <si>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</si>
  <si>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</si>
  <si>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</si>
  <si>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</si>
  <si>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</si>
  <si>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</si>
  <si>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</si>
  <si>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</si>
  <si>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</si>
  <si>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</si>
  <si>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</si>
  <si>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</si>
  <si>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</si>
  <si>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</si>
  <si>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</si>
  <si>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</si>
  <si>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</si>
  <si>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</si>
  <si>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</si>
  <si>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</si>
  <si>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</si>
  <si>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</si>
  <si>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</si>
  <si>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</si>
  <si>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</si>
  <si>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</si>
  <si>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</si>
  <si>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</si>
  <si>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</si>
  <si>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</si>
  <si>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</si>
  <si>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</si>
  <si>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</si>
  <si>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</si>
  <si>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</si>
  <si>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</si>
  <si>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</si>
  <si>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</si>
  <si>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</si>
  <si>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</si>
  <si>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</si>
  <si>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</si>
  <si>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</si>
  <si>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</si>
  <si>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</si>
  <si>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</si>
  <si>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</si>
  <si>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</si>
  <si>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</si>
  <si>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</si>
  <si>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</si>
  <si>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</si>
  <si>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</si>
  <si>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</si>
  <si>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</si>
  <si>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</si>
  <si>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</si>
  <si>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</si>
  <si>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</si>
  <si>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</si>
  <si>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</si>
  <si>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</si>
  <si>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</si>
  <si>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</si>
  <si>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</si>
  <si>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</si>
  <si>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</si>
  <si>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</si>
  <si>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</si>
  <si>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</si>
  <si>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</si>
  <si>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</si>
  <si>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</si>
  <si>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</si>
  <si>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</si>
  <si>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</si>
  <si>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</si>
  <si>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</si>
  <si>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</si>
  <si>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</si>
  <si>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</si>
  <si>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</si>
  <si>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</si>
  <si>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</si>
  <si>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</si>
  <si>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</si>
  <si>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</si>
  <si>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</si>
  <si>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</si>
  <si>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</si>
  <si>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</si>
  <si>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</si>
  <si>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</si>
  <si>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</si>
  <si>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</si>
  <si>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</si>
  <si>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</si>
  <si>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</si>
  <si>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</si>
  <si>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</si>
  <si>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</si>
  <si>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</si>
  <si>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</si>
  <si>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</si>
  <si>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</si>
  <si>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</si>
  <si>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</si>
  <si>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</si>
  <si>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</si>
  <si>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</si>
  <si>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</si>
  <si>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</si>
  <si>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</si>
  <si>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</si>
  <si>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</si>
  <si>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</si>
  <si>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</si>
  <si>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</si>
  <si>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</si>
  <si>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</si>
  <si>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</si>
  <si>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</si>
  <si>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</si>
  <si>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</si>
  <si>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</si>
  <si>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</si>
  <si>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</si>
  <si>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</si>
  <si>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</si>
  <si>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</si>
  <si>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</si>
  <si>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</si>
  <si>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</si>
  <si>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</si>
  <si>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</si>
  <si>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</si>
  <si>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</si>
  <si>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</si>
  <si>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</si>
  <si>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</si>
  <si>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</si>
  <si>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</si>
  <si>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</si>
  <si>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</si>
  <si>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</si>
  <si>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</si>
  <si>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</si>
  <si>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</si>
  <si>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</si>
  <si>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</si>
  <si>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</si>
  <si>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</si>
  <si>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</si>
  <si>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</si>
  <si>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</si>
  <si>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</si>
  <si>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</si>
  <si>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</si>
  <si>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</si>
  <si>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</si>
  <si>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</si>
  <si>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</si>
  <si>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</si>
  <si>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</si>
  <si>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</si>
  <si>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</si>
  <si>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</si>
  <si>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</si>
  <si>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</si>
  <si>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</si>
  <si>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</si>
  <si>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</si>
  <si>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</si>
  <si>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</si>
  <si>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</si>
  <si>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</si>
  <si>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</si>
  <si>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</si>
  <si>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</si>
  <si>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</si>
  <si>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</si>
  <si>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</si>
  <si>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</si>
  <si>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</si>
  <si>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</si>
  <si>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</si>
  <si>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</si>
  <si>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</si>
  <si>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</si>
  <si>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</si>
  <si>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</si>
  <si>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</si>
  <si>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</si>
  <si>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</si>
  <si>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</si>
  <si>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</si>
  <si>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</si>
  <si>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</si>
  <si>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</si>
  <si>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</si>
  <si>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</si>
  <si>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</si>
  <si>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</si>
  <si>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</si>
  <si>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</si>
  <si>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</si>
  <si>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</si>
  <si>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</si>
  <si>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</si>
  <si>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</si>
  <si>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</si>
  <si>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</si>
  <si>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</si>
  <si>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</si>
  <si>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</si>
  <si>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</si>
  <si>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</si>
  <si>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</si>
  <si>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</si>
  <si>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</si>
  <si>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</si>
  <si>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</si>
  <si>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</si>
  <si>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</si>
  <si>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</si>
  <si>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</si>
  <si>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</si>
  <si>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</si>
  <si>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</si>
  <si>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</si>
  <si>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</si>
  <si>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</si>
  <si>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</si>
  <si>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</si>
  <si>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</si>
  <si>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</si>
  <si>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</si>
  <si>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</si>
  <si>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</si>
  <si>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</si>
  <si>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</si>
  <si>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</si>
  <si>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</si>
  <si>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</si>
  <si>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</si>
  <si>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</si>
  <si>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</si>
  <si>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</si>
  <si>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</si>
  <si>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</si>
  <si>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</si>
  <si>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</si>
  <si>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</si>
  <si>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</si>
  <si>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</si>
  <si>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</si>
  <si>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</si>
  <si>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</si>
  <si>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</si>
  <si>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</si>
  <si>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</si>
  <si>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</si>
  <si>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</si>
  <si>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</si>
  <si>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</si>
  <si>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</si>
  <si>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</si>
  <si>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</si>
  <si>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</si>
  <si>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</si>
  <si>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</si>
  <si>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</si>
  <si>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</si>
  <si>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</si>
  <si>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</si>
  <si>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</si>
  <si>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</si>
  <si>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</si>
  <si>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</si>
  <si>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</si>
  <si>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</si>
  <si>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</si>
  <si>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</si>
  <si>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</si>
  <si>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</si>
  <si>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</si>
  <si>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</si>
  <si>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</si>
  <si>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</si>
  <si>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</si>
  <si>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</si>
  <si>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</si>
  <si>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</si>
  <si>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</si>
  <si>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</si>
  <si>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</si>
  <si>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</si>
  <si>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</si>
  <si>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</si>
  <si>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</si>
  <si>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</si>
  <si>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</si>
  <si>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</si>
  <si>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</si>
  <si>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</si>
  <si>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</si>
  <si>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</si>
  <si>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</si>
  <si>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</si>
  <si>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</si>
  <si>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</si>
  <si>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</si>
  <si>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</si>
  <si>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</si>
  <si>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</si>
  <si>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</si>
  <si>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</si>
  <si>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</si>
  <si>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</si>
  <si>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</si>
  <si>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</si>
  <si>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</si>
  <si>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</si>
  <si>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</si>
  <si>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</si>
  <si>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</si>
  <si>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</si>
  <si>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</si>
  <si>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</si>
  <si>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</si>
  <si>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</si>
  <si>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</si>
  <si>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</si>
  <si>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</si>
  <si>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</si>
  <si>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</si>
  <si>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</si>
  <si>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</si>
  <si>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</si>
  <si>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</si>
  <si>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</si>
  <si>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</si>
  <si>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</si>
  <si>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</si>
  <si>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</si>
  <si>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</si>
  <si>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</si>
  <si>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</si>
  <si>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</si>
  <si>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</si>
  <si>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</si>
  <si>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</si>
  <si>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</si>
  <si>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</si>
  <si>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</si>
  <si>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</si>
  <si>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</si>
  <si>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</si>
  <si>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</si>
  <si>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</si>
  <si>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</si>
  <si>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</si>
  <si>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</si>
  <si>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</si>
  <si>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</si>
  <si>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</si>
  <si>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</si>
  <si>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</si>
  <si>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</si>
  <si>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</si>
  <si>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</si>
  <si>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</si>
  <si>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</si>
  <si>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</si>
  <si>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</si>
  <si>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</si>
  <si>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</si>
  <si>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</si>
  <si>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</si>
  <si>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</si>
  <si>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</si>
  <si>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</si>
  <si>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</si>
  <si>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</si>
  <si>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</si>
  <si>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</si>
  <si>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</si>
  <si>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</si>
  <si>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</si>
  <si>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</si>
  <si>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</si>
  <si>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</si>
  <si>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</si>
  <si>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</si>
  <si>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</si>
  <si>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</si>
  <si>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</si>
  <si>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</si>
  <si>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</si>
  <si>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</si>
  <si>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</si>
  <si>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</si>
  <si>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</si>
  <si>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</si>
  <si>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</si>
  <si>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</si>
  <si>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</si>
  <si>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</si>
  <si>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</si>
  <si>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</si>
  <si>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</si>
  <si>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</si>
  <si>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</si>
  <si>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</si>
  <si>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</si>
  <si>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</si>
  <si>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</si>
  <si>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</si>
  <si>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</si>
  <si>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</si>
  <si>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</si>
  <si>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</si>
  <si>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</si>
  <si>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</si>
  <si>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</si>
  <si>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</si>
  <si>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</si>
  <si>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</si>
  <si>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</si>
  <si>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</si>
  <si>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</si>
  <si>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</si>
  <si>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</si>
  <si>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</si>
  <si>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</si>
  <si>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</si>
  <si>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</si>
  <si>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</si>
  <si>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</si>
  <si>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</si>
  <si>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</si>
  <si>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</si>
  <si>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</si>
  <si>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</si>
  <si>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</si>
  <si>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</si>
  <si>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</si>
  <si>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</si>
  <si>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</si>
  <si>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</si>
  <si>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</si>
  <si>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</si>
  <si>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</si>
  <si>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</si>
  <si>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</si>
  <si>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</si>
  <si>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</si>
  <si>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</si>
  <si>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</si>
  <si>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</si>
  <si>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</si>
  <si>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</si>
  <si>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</si>
  <si>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</si>
  <si>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</si>
  <si>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</si>
  <si>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</si>
  <si>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</si>
  <si>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</si>
  <si>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</si>
  <si>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</si>
  <si>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</si>
  <si>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</si>
  <si>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</si>
  <si>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</si>
  <si>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</si>
  <si>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</si>
  <si>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</si>
  <si>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</si>
  <si>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</si>
  <si>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</si>
  <si>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</si>
  <si>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</si>
  <si>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</si>
  <si>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</si>
  <si>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</si>
  <si>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</si>
  <si>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</si>
  <si>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</si>
  <si>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</si>
  <si>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</si>
  <si>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</si>
  <si>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</si>
  <si>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</si>
  <si>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</si>
  <si>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</si>
  <si>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</si>
  <si>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</si>
  <si>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</si>
  <si>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</si>
  <si>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</si>
  <si>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</si>
  <si>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</si>
  <si>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</si>
  <si>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</si>
  <si>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</si>
  <si>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</si>
  <si>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</si>
  <si>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</si>
  <si>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</si>
  <si>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</si>
  <si>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</si>
  <si>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</si>
  <si>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</si>
  <si>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</si>
  <si>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</si>
  <si>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</si>
  <si>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</si>
  <si>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</si>
  <si>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</si>
  <si>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</si>
  <si>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</si>
  <si>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</si>
  <si>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</si>
  <si>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</si>
  <si>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</si>
  <si>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</si>
  <si>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</si>
  <si>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</si>
  <si>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</si>
  <si>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</si>
  <si>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</si>
  <si>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</si>
  <si>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</si>
  <si>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</si>
  <si>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</si>
  <si>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</si>
  <si>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</si>
  <si>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</si>
  <si>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</si>
  <si>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</si>
  <si>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</si>
  <si>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</si>
  <si>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</si>
  <si>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</si>
  <si>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</si>
  <si>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</si>
  <si>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</si>
  <si>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</si>
  <si>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</si>
  <si>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</si>
  <si>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</si>
  <si>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</si>
  <si>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</si>
  <si>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</si>
  <si>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</si>
  <si>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</si>
  <si>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</si>
  <si>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</si>
  <si>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</si>
  <si>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</si>
  <si>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</si>
  <si>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</si>
  <si>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</si>
  <si>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</si>
  <si>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</si>
  <si>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</si>
  <si>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</si>
  <si>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</si>
  <si>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</si>
  <si>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</si>
  <si>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</si>
  <si>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</si>
  <si>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</si>
  <si>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</si>
  <si>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</si>
  <si>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</si>
  <si>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</si>
  <si>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</si>
  <si>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</si>
  <si>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</si>
  <si>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</si>
  <si>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</si>
  <si>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</si>
  <si>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</si>
  <si>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</si>
  <si>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</si>
  <si>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</si>
  <si>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</si>
  <si>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</si>
  <si>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</si>
  <si>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</si>
  <si>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</si>
  <si>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</si>
  <si>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</si>
  <si>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</si>
  <si>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</si>
  <si>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</si>
  <si>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</si>
  <si>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</si>
  <si>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</si>
  <si>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</si>
  <si>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</si>
  <si>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</si>
  <si>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</si>
  <si>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</si>
  <si>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</si>
  <si>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</si>
  <si>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</si>
  <si>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</si>
  <si>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</si>
  <si>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</si>
  <si>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</si>
  <si>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</si>
  <si>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</si>
  <si>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</si>
  <si>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</si>
  <si>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</si>
  <si>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</si>
  <si>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</si>
  <si>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</si>
  <si>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</si>
  <si>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</si>
  <si>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</si>
  <si>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</si>
  <si>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</si>
  <si>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</si>
  <si>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</si>
  <si>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</si>
  <si>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</si>
  <si>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</si>
  <si>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</si>
  <si>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</si>
  <si>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</si>
  <si>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</si>
  <si>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</si>
  <si>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</si>
  <si>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</si>
  <si>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</si>
  <si>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</si>
  <si>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</si>
  <si>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</si>
  <si>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</si>
  <si>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</si>
  <si>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</si>
  <si>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</si>
  <si>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</si>
  <si>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</si>
  <si>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</si>
  <si>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</si>
  <si>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</si>
  <si>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</si>
  <si>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</si>
  <si>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</si>
  <si>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</si>
  <si>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</si>
  <si>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</si>
  <si>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</si>
  <si>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</si>
  <si>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</si>
  <si>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</si>
  <si>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</si>
  <si>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</si>
  <si>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</si>
  <si>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</si>
  <si>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</si>
  <si>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</si>
  <si>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</si>
  <si>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</si>
  <si>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</si>
  <si>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</si>
  <si>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</si>
  <si>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</si>
  <si>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</si>
  <si>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</si>
  <si>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</si>
  <si>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</si>
  <si>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</si>
  <si>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</si>
  <si>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</si>
  <si>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</si>
  <si>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</si>
  <si>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</si>
  <si>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</si>
  <si>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</si>
  <si>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</si>
  <si>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</si>
  <si>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</si>
  <si>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</si>
  <si>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</si>
  <si>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</si>
  <si>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</si>
  <si>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</si>
  <si>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</si>
  <si>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</si>
  <si>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</si>
  <si>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</si>
  <si>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</si>
  <si>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</si>
  <si>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</si>
  <si>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</si>
  <si>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</si>
  <si>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</si>
  <si>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</si>
  <si>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</si>
  <si>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</si>
  <si>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</si>
  <si>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</si>
  <si>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</si>
  <si>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</si>
  <si>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</si>
  <si>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</si>
  <si>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</si>
  <si>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</si>
  <si>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</si>
  <si>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</si>
  <si>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</si>
  <si>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</si>
  <si>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</si>
  <si>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</si>
  <si>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</si>
  <si>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</si>
  <si>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</si>
  <si>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</si>
  <si>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</si>
  <si>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</si>
  <si>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</si>
  <si>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</si>
  <si>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</si>
  <si>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</si>
  <si>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</si>
  <si>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</si>
  <si>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</si>
  <si>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</si>
  <si>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</si>
  <si>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</si>
  <si>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</si>
  <si>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</si>
  <si>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</si>
  <si>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</si>
  <si>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</si>
  <si>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</si>
  <si>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</si>
  <si>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</si>
  <si>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</si>
  <si>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</si>
  <si>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</si>
  <si>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</si>
  <si>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</si>
  <si>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</si>
  <si>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</si>
  <si>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</si>
  <si>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</si>
  <si>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</si>
  <si>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</si>
  <si>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</si>
  <si>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</si>
  <si>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</si>
  <si>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</si>
  <si>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</si>
  <si>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</si>
  <si>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</si>
  <si>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</si>
  <si>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</si>
  <si>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</si>
  <si>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</si>
  <si>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</si>
  <si>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</si>
  <si>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</si>
  <si>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</si>
  <si>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</si>
  <si>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</si>
  <si>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</si>
  <si>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</si>
  <si>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</si>
  <si>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</si>
  <si>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</si>
  <si>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</si>
  <si>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</si>
  <si>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</si>
  <si>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</si>
  <si>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</si>
  <si>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</si>
  <si>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</si>
  <si>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</si>
  <si>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</si>
  <si>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</si>
  <si>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</si>
  <si>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</si>
  <si>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</si>
  <si>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</si>
  <si>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</si>
  <si>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</si>
  <si>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</si>
  <si>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</si>
  <si>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</si>
  <si>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</si>
  <si>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</si>
  <si>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</si>
  <si>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</si>
  <si>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</si>
  <si>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</si>
  <si>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</si>
  <si>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</si>
  <si>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</si>
  <si>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</si>
  <si>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</si>
  <si>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</si>
  <si>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</si>
  <si>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</si>
  <si>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</si>
  <si>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</si>
  <si>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</si>
  <si>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</si>
  <si>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</si>
  <si>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</si>
  <si>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</si>
  <si>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</si>
  <si>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</si>
  <si>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</si>
  <si>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</si>
  <si>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</si>
  <si>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</si>
  <si>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</si>
  <si>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</si>
  <si>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</si>
  <si>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</si>
  <si>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</si>
  <si>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</si>
  <si>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</si>
  <si>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</si>
  <si>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</si>
  <si>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</si>
  <si>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</si>
  <si>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</si>
  <si>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</si>
  <si>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</si>
  <si>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</si>
  <si>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</si>
  <si>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</si>
  <si>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</si>
  <si>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</si>
  <si>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</si>
  <si>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</si>
  <si>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</si>
  <si>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</si>
  <si>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</si>
  <si>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</si>
  <si>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</si>
  <si>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</si>
  <si>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</si>
  <si>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</si>
  <si>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</si>
  <si>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</si>
  <si>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</si>
  <si>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</si>
  <si>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</si>
  <si>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</si>
  <si>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</si>
  <si>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</si>
  <si>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</si>
  <si>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</si>
  <si>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</si>
  <si>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</si>
  <si>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</si>
  <si>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</si>
  <si>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</si>
  <si>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</si>
  <si>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</si>
  <si>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</si>
  <si>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</si>
  <si>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</si>
  <si>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</si>
  <si>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</si>
  <si>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</si>
  <si>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</si>
  <si>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</si>
  <si>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</si>
  <si>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</si>
  <si>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</si>
  <si>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</si>
  <si>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</si>
  <si>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</si>
  <si>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</si>
  <si>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</si>
  <si>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</si>
  <si>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</si>
  <si>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</si>
  <si>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</si>
  <si>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</si>
  <si>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</si>
  <si>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</si>
  <si>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</si>
  <si>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</si>
  <si>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</si>
  <si>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</si>
  <si>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</si>
  <si>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</si>
  <si>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</si>
  <si>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</si>
  <si>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</si>
  <si>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</si>
  <si>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</si>
  <si>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</si>
  <si>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</si>
  <si>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</si>
  <si>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</si>
  <si>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</si>
  <si>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</si>
  <si>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</si>
  <si>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</si>
  <si>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</si>
  <si>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</si>
  <si>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</si>
  <si>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</si>
  <si>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</si>
  <si>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</si>
  <si>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</si>
  <si>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</si>
  <si>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</si>
  <si>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</si>
  <si>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</si>
  <si>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</si>
  <si>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</si>
  <si>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</si>
  <si>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</si>
  <si>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</si>
  <si>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</si>
  <si>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</si>
  <si>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</si>
  <si>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</si>
  <si>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</si>
  <si>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</si>
  <si>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</si>
  <si>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</si>
  <si>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</si>
  <si>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</si>
  <si>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</si>
  <si>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</si>
  <si>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</si>
  <si>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</si>
  <si>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</si>
  <si>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</si>
  <si>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</si>
  <si>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</si>
  <si>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</si>
  <si>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</si>
  <si>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</si>
  <si>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</si>
  <si>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</si>
  <si>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</si>
  <si>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</si>
  <si>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</si>
  <si>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</si>
  <si>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</si>
  <si>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</si>
  <si>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</si>
  <si>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</si>
  <si>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</si>
  <si>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</si>
  <si>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</si>
  <si>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</si>
  <si>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</si>
  <si>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</si>
  <si>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</si>
  <si>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</si>
  <si>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</si>
  <si>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</si>
  <si>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</si>
  <si>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</si>
  <si>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</si>
  <si>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</si>
  <si>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</si>
  <si>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</si>
  <si>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</si>
  <si>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</si>
  <si>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</si>
  <si>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</si>
  <si>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</si>
  <si>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</si>
  <si>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</si>
  <si>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</si>
  <si>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</si>
  <si>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</si>
  <si>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</si>
  <si>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</si>
  <si>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</si>
  <si>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</si>
  <si>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</si>
  <si>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</si>
  <si>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</si>
  <si>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</si>
  <si>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</si>
  <si>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</si>
  <si>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</si>
  <si>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</si>
  <si>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</si>
  <si>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</si>
  <si>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</si>
  <si>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</si>
  <si>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</si>
  <si>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</si>
  <si>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</si>
  <si>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</si>
  <si>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</si>
  <si>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</si>
  <si>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</si>
  <si>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</si>
  <si>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</si>
  <si>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</si>
  <si>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</si>
  <si>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</si>
  <si>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</si>
  <si>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</si>
  <si>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</si>
  <si>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</si>
  <si>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</si>
  <si>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</si>
  <si>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</si>
  <si>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</si>
  <si>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</si>
  <si>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</si>
  <si>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</si>
  <si>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</si>
  <si>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</si>
  <si>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</si>
  <si>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</si>
  <si>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</si>
  <si>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</si>
  <si>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</si>
  <si>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</si>
  <si>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</si>
  <si>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</si>
  <si>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</si>
  <si>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</si>
  <si>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</si>
  <si>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</si>
  <si>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</si>
  <si>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</si>
  <si>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</si>
  <si>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</si>
  <si>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</si>
  <si>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</si>
  <si>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</si>
  <si>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</si>
  <si>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</si>
  <si>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</si>
  <si>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</si>
  <si>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</si>
  <si>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</si>
  <si>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</si>
  <si>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</si>
  <si>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</si>
  <si>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</si>
  <si>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</si>
  <si>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</si>
  <si>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</si>
  <si>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</si>
  <si>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</si>
  <si>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</si>
  <si>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</si>
  <si>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</si>
  <si>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</si>
  <si>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</si>
  <si>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</si>
  <si>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</si>
  <si>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</si>
  <si>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</si>
  <si>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</si>
  <si>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</si>
  <si>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</si>
  <si>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</si>
  <si>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</si>
  <si>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</si>
  <si>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</si>
  <si>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</si>
  <si>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</si>
  <si>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</si>
  <si>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</si>
  <si>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</si>
  <si>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</si>
  <si>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</si>
  <si>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</si>
  <si>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</si>
  <si>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</si>
  <si>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</si>
  <si>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</si>
  <si>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</si>
  <si>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</si>
  <si>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</si>
  <si>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</si>
  <si>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</si>
  <si>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</si>
  <si>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</si>
  <si>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</si>
  <si>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</si>
  <si>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</si>
  <si>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</si>
  <si>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</si>
  <si>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</si>
  <si>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</si>
  <si>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</si>
  <si>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</si>
  <si>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</si>
  <si>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</si>
  <si>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</si>
  <si>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</si>
  <si>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</si>
  <si>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</si>
  <si>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</si>
  <si>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</si>
  <si>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</si>
  <si>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</si>
  <si>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</si>
  <si>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</si>
  <si>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</si>
  <si>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</si>
  <si>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</si>
  <si>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</si>
  <si>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</si>
  <si>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</si>
  <si>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</si>
  <si>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</si>
  <si>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</si>
  <si>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</si>
  <si>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</si>
  <si>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</si>
  <si>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</si>
  <si>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</si>
  <si>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</si>
  <si>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</si>
  <si>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</si>
  <si>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</si>
  <si>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</si>
  <si>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</si>
  <si>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</si>
  <si>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</si>
  <si>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</si>
  <si>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</si>
  <si>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</si>
  <si>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</si>
  <si>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</si>
  <si>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</si>
  <si>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</si>
  <si>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</si>
  <si>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</si>
  <si>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</si>
  <si>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</si>
  <si>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</si>
  <si>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</si>
  <si>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</si>
  <si>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</si>
  <si>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</si>
  <si>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</si>
  <si>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</si>
  <si>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</si>
  <si>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</si>
  <si>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</si>
  <si>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</si>
  <si>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</si>
  <si>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</si>
  <si>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</si>
  <si>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</si>
  <si>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</si>
  <si>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</si>
  <si>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</si>
  <si>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</si>
  <si>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</si>
  <si>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</si>
  <si>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</si>
  <si>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</si>
  <si>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</si>
  <si>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</si>
  <si>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</si>
  <si>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</si>
  <si>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</si>
  <si>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</si>
  <si>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</si>
  <si>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</si>
  <si>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</si>
  <si>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</si>
  <si>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</si>
  <si>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</si>
  <si>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</si>
  <si>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</si>
  <si>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</si>
  <si>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</si>
  <si>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</si>
  <si>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</si>
  <si>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</si>
  <si>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</si>
  <si>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</si>
  <si>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</si>
  <si>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</si>
  <si>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</si>
  <si>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</si>
  <si>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</si>
  <si>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</si>
  <si>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</si>
  <si>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</si>
  <si>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</si>
  <si>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</si>
  <si>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</si>
  <si>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</si>
  <si>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</si>
  <si>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</si>
  <si>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</si>
  <si>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</si>
  <si>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</si>
  <si>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</si>
  <si>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</si>
  <si>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</si>
  <si>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</si>
  <si>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</si>
  <si>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</si>
  <si>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</si>
  <si>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</si>
  <si>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</si>
  <si>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</si>
  <si>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</si>
  <si>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</si>
  <si>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</si>
  <si>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</si>
  <si>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</si>
  <si>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</si>
  <si>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</si>
  <si>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</si>
  <si>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</si>
  <si>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</si>
  <si>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</si>
  <si>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</si>
  <si>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</si>
  <si>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</si>
  <si>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</si>
  <si>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</si>
  <si>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</si>
  <si>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</si>
  <si>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</si>
  <si>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</si>
  <si>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</si>
  <si>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</si>
  <si>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</si>
  <si>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</si>
  <si>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</si>
  <si>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</si>
  <si>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</si>
  <si>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</si>
  <si>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</si>
  <si>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</si>
  <si>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</si>
  <si>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</si>
  <si>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</si>
  <si>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</si>
  <si>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</si>
  <si>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</si>
  <si>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</si>
  <si>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</si>
  <si>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</si>
  <si>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</si>
  <si>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</si>
  <si>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</si>
  <si>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</si>
  <si>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</si>
  <si>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</si>
  <si>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</si>
  <si>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</si>
  <si>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</si>
  <si>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</si>
  <si>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</si>
  <si>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</si>
  <si>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</si>
  <si>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</si>
  <si>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</si>
  <si>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</si>
  <si>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</si>
  <si>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</si>
  <si>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</si>
  <si>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</si>
  <si>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</si>
  <si>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</si>
  <si>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</si>
  <si>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</si>
  <si>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</si>
  <si>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</si>
  <si>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</si>
  <si>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</si>
  <si>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</si>
  <si>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</si>
  <si>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</si>
  <si>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</si>
  <si>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</si>
  <si>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</si>
  <si>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</si>
  <si>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</si>
  <si>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</si>
  <si>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</si>
  <si>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</si>
  <si>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</si>
  <si>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</si>
  <si>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</si>
  <si>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</si>
  <si>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</si>
  <si>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</si>
  <si>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</si>
  <si>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</si>
  <si>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</si>
  <si>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</si>
  <si>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</si>
  <si>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</si>
  <si>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</si>
  <si>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</si>
  <si>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</si>
  <si>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</si>
  <si>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</si>
  <si>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</si>
  <si>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</si>
  <si>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</si>
  <si>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</si>
  <si>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</si>
  <si>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</si>
  <si>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</si>
  <si>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</si>
  <si>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</si>
  <si>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</si>
  <si>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</si>
  <si>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</si>
  <si>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</si>
  <si>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</si>
  <si>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</si>
  <si>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</si>
  <si>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</si>
  <si>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</si>
  <si>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</si>
  <si>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</si>
  <si>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</si>
  <si>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</si>
  <si>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</si>
  <si>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</si>
  <si>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</si>
  <si>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</si>
  <si>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</si>
  <si>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</si>
  <si>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</si>
  <si>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</si>
  <si>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</si>
  <si>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</si>
  <si>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</si>
  <si>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</si>
  <si>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</si>
  <si>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</si>
  <si>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</si>
  <si>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</si>
  <si>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</si>
  <si>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</si>
  <si>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</si>
  <si>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</si>
  <si>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</si>
  <si>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</si>
  <si>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</si>
  <si>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</si>
  <si>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</si>
  <si>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</si>
  <si>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</si>
  <si>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</si>
  <si>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</si>
  <si>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</si>
  <si>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</si>
  <si>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</si>
  <si>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</si>
  <si>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</si>
  <si>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</si>
  <si>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</si>
  <si>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</si>
  <si>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</si>
  <si>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</si>
  <si>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</si>
  <si>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</si>
  <si>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</si>
  <si>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</si>
  <si>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</si>
  <si>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</si>
  <si>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</si>
  <si>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</si>
  <si>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</si>
  <si>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</si>
  <si>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</si>
  <si>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</si>
  <si>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</si>
  <si>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</si>
  <si>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</si>
  <si>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</si>
  <si>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</si>
  <si>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</si>
  <si>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</si>
  <si>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</si>
  <si>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</si>
  <si>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</si>
  <si>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</si>
  <si>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</si>
  <si>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</si>
  <si>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</si>
  <si>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</si>
  <si>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</si>
  <si>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</si>
  <si>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</si>
  <si>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</si>
  <si>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</si>
  <si>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</si>
  <si>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</si>
  <si>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</si>
  <si>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</si>
  <si>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</si>
  <si>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</si>
  <si>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</si>
  <si>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</si>
  <si>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</si>
  <si>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</si>
  <si>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</si>
  <si>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</si>
  <si>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</si>
  <si>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</si>
  <si>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</si>
  <si>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</si>
  <si>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</si>
  <si>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</si>
  <si>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</si>
  <si>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</si>
  <si>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</si>
  <si>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</si>
  <si>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</si>
  <si>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</si>
  <si>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</si>
  <si>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</si>
  <si>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</si>
  <si>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</si>
  <si>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</si>
  <si>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</si>
  <si>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</si>
  <si>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</si>
  <si>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</si>
  <si>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</si>
  <si>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</si>
  <si>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</si>
  <si>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</si>
  <si>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</si>
  <si>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</si>
  <si>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</si>
  <si>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</si>
  <si>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</si>
  <si>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</si>
  <si>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</si>
  <si>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</si>
  <si>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</si>
  <si>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</si>
  <si>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</si>
  <si>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</si>
  <si>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</si>
  <si>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</si>
  <si>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</si>
  <si>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</si>
  <si>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</si>
  <si>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</si>
  <si>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</si>
  <si>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</si>
  <si>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</si>
  <si>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</si>
  <si>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</si>
  <si>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</si>
  <si>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</si>
  <si>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</si>
  <si>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</si>
  <si>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</si>
  <si>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</si>
  <si>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</si>
  <si>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</si>
  <si>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</si>
  <si>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</si>
  <si>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</si>
  <si>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</si>
  <si>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</si>
  <si>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</si>
  <si>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</si>
  <si>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</si>
  <si>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</si>
  <si>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</si>
  <si>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</si>
  <si>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</si>
  <si>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</si>
  <si>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</si>
  <si>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</si>
  <si>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</si>
  <si>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</si>
  <si>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</si>
  <si>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</si>
  <si>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</si>
  <si>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</si>
  <si>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</si>
  <si>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</si>
  <si>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</si>
  <si>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</si>
  <si>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</si>
  <si>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</si>
  <si>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</si>
  <si>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</si>
  <si>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</si>
  <si>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</si>
  <si>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</si>
  <si>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</si>
  <si>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</si>
  <si>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</si>
  <si>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</si>
  <si>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</si>
  <si>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</si>
  <si>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</si>
  <si>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</si>
  <si>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</si>
  <si>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</si>
  <si>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</si>
  <si>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</si>
  <si>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</si>
  <si>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</si>
  <si>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</si>
  <si>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</si>
  <si>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</si>
  <si>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</si>
  <si>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</si>
  <si>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</si>
  <si>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</si>
  <si>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</si>
  <si>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</si>
  <si>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</si>
  <si>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</si>
  <si>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</si>
  <si>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</si>
  <si>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</si>
  <si>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</si>
  <si>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</si>
  <si>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</si>
  <si>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</si>
  <si>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</si>
  <si>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</si>
  <si>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</si>
  <si>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</si>
  <si>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</si>
  <si>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</si>
  <si>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</si>
  <si>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</si>
  <si>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</si>
  <si>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</si>
  <si>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</si>
  <si>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</si>
  <si>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</si>
  <si>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</si>
  <si>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</si>
  <si>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</si>
  <si>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</si>
  <si>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</si>
  <si>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</si>
  <si>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</si>
  <si>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</si>
  <si>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</si>
  <si>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</si>
  <si>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</si>
  <si>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</si>
  <si>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</si>
  <si>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</si>
  <si>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</si>
  <si>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</si>
  <si>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</si>
  <si>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</si>
  <si>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</si>
  <si>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</si>
  <si>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</si>
  <si>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</si>
  <si>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</si>
  <si>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</si>
  <si>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</si>
  <si>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</si>
  <si>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</si>
  <si>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</si>
  <si>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</si>
  <si>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</si>
  <si>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</si>
  <si>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</si>
  <si>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</si>
  <si>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</si>
  <si>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</si>
  <si>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</si>
  <si>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</si>
  <si>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</si>
  <si>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</si>
  <si>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</si>
  <si>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</si>
  <si>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</si>
  <si>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</si>
  <si>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</si>
  <si>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</si>
  <si>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</si>
  <si>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</si>
  <si>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</si>
  <si>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</si>
  <si>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</si>
  <si>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</si>
  <si>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</si>
  <si>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</si>
  <si>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</si>
  <si>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</si>
  <si>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</si>
  <si>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</si>
  <si>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</si>
  <si>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</si>
  <si>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</si>
  <si>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</si>
  <si>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</si>
  <si>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</si>
  <si>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</si>
  <si>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</si>
  <si>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</si>
  <si>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</si>
  <si>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</si>
  <si>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</si>
  <si>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</si>
  <si>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</si>
  <si>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</si>
  <si>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</si>
  <si>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</si>
  <si>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</si>
  <si>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</si>
  <si>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</si>
  <si>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</si>
  <si>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</si>
  <si>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</si>
  <si>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</si>
  <si>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</si>
  <si>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</si>
  <si>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</si>
  <si>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</si>
  <si>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</si>
  <si>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</si>
  <si>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</si>
  <si>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</si>
  <si>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</si>
  <si>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</si>
  <si>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</si>
  <si>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</si>
  <si>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</si>
  <si>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</si>
  <si>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</si>
  <si>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</si>
  <si>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</si>
  <si>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</si>
  <si>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</si>
  <si>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</si>
  <si>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</si>
  <si>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</si>
  <si>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</si>
  <si>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</si>
  <si>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</si>
  <si>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</si>
  <si>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</si>
  <si>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</si>
  <si>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</si>
  <si>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</si>
  <si>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</si>
  <si>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</si>
  <si>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</si>
  <si>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</si>
  <si>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</si>
  <si>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</si>
  <si>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</si>
  <si>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</si>
  <si>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</si>
  <si>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</si>
  <si>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</si>
  <si>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</si>
  <si>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</si>
  <si>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</si>
  <si>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</si>
  <si>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</si>
  <si>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</si>
  <si>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</si>
  <si>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</si>
  <si>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</si>
  <si>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</si>
  <si>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</si>
  <si>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</si>
  <si>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</si>
  <si>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</si>
  <si>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</si>
  <si>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</si>
  <si>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</si>
  <si>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</si>
  <si>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</si>
  <si>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</si>
  <si>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</si>
  <si>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</si>
  <si>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</si>
  <si>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</si>
  <si>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</si>
  <si>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</si>
  <si>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</si>
  <si>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</si>
  <si>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</si>
  <si>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</si>
  <si>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</si>
  <si>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</si>
  <si>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</si>
  <si>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</si>
  <si>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</si>
  <si>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</si>
  <si>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</si>
  <si>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</si>
  <si>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</si>
  <si>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</si>
  <si>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</si>
  <si>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</si>
  <si>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</si>
  <si>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</si>
  <si>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</si>
  <si>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</si>
  <si>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</si>
  <si>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</si>
  <si>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</si>
  <si>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</si>
  <si>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</si>
  <si>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</si>
  <si>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</si>
  <si>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</si>
  <si>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</si>
  <si>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</si>
  <si>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</si>
  <si>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</si>
  <si>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</si>
  <si>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</si>
  <si>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</si>
  <si>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</si>
  <si>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</si>
  <si>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</si>
  <si>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</si>
  <si>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</si>
  <si>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</si>
  <si>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</si>
  <si>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</si>
  <si>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</si>
  <si>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</si>
  <si>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</si>
  <si>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</si>
  <si>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</si>
  <si>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</si>
  <si>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</si>
  <si>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</si>
  <si>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</si>
  <si>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</si>
  <si>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</si>
  <si>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</si>
  <si>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</si>
  <si>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</si>
  <si>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</si>
  <si>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</si>
  <si>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</si>
  <si>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</si>
  <si>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</si>
  <si>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</si>
  <si>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</si>
  <si>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</si>
  <si>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</si>
  <si>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</si>
  <si>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</si>
  <si>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</si>
  <si>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</si>
  <si>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</si>
  <si>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</si>
  <si>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</si>
  <si>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</si>
  <si>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</si>
  <si>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</si>
  <si>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</si>
  <si>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</si>
  <si>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</si>
  <si>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</si>
  <si>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</si>
  <si>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</si>
  <si>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</si>
  <si>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</si>
  <si>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</si>
  <si>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</si>
  <si>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</si>
  <si>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</si>
  <si>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</si>
  <si>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</si>
  <si>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</si>
  <si>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</si>
  <si>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</si>
  <si>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</si>
  <si>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</si>
  <si>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</si>
  <si>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</si>
  <si>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</si>
  <si>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</si>
  <si>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</si>
  <si>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</si>
  <si>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</si>
  <si>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</si>
  <si>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</si>
  <si>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</si>
  <si>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</si>
  <si>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</si>
  <si>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</si>
  <si>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</si>
  <si>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</si>
  <si>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</si>
  <si>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</si>
  <si>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</si>
  <si>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</si>
  <si>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</si>
  <si>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</si>
  <si>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</si>
  <si>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</si>
  <si>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</si>
  <si>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</si>
  <si>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</si>
  <si>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</si>
  <si>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</si>
  <si>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</si>
  <si>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</si>
  <si>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</si>
  <si>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</si>
  <si>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</si>
  <si>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</si>
  <si>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</si>
  <si>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</si>
  <si>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</si>
  <si>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</si>
  <si>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</si>
  <si>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</si>
  <si>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</si>
  <si>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</si>
  <si>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</si>
  <si>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</si>
  <si>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</si>
  <si>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</si>
  <si>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</si>
  <si>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</si>
  <si>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</si>
  <si>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</si>
  <si>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</si>
  <si>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</si>
  <si>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</si>
  <si>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</si>
  <si>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</si>
  <si>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</si>
  <si>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</si>
  <si>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</si>
  <si>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</si>
  <si>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</si>
  <si>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</si>
  <si>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</si>
  <si>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</si>
  <si>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</si>
  <si>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</si>
  <si>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</si>
  <si>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</si>
  <si>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</si>
  <si>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</si>
  <si>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</si>
  <si>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</si>
  <si>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</si>
  <si>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</si>
  <si>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</si>
  <si>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</si>
  <si>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</si>
  <si>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</si>
  <si>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</si>
  <si>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</si>
  <si>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</si>
  <si>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</si>
  <si>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</si>
  <si>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</si>
  <si>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</si>
  <si>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</si>
  <si>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</si>
  <si>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</si>
  <si>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</si>
  <si>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</si>
  <si>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</si>
  <si>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</si>
  <si>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</si>
  <si>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</si>
  <si>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</si>
  <si>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</si>
  <si>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</si>
  <si>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</si>
  <si>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</si>
  <si>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</si>
  <si>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</si>
  <si>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</si>
  <si>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</si>
  <si>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</si>
  <si>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</si>
  <si>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</si>
  <si>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</si>
  <si>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</si>
  <si>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</si>
  <si>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</si>
  <si>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</si>
  <si>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</si>
  <si>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</si>
  <si>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</si>
  <si>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</si>
  <si>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</si>
  <si>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</si>
  <si>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</si>
  <si>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</si>
  <si>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</si>
  <si>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</si>
  <si>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</si>
  <si>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</si>
  <si>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</si>
  <si>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</si>
  <si>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</si>
  <si>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</si>
  <si>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</si>
  <si>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</si>
  <si>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</si>
  <si>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</si>
  <si>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</si>
  <si>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</si>
  <si>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</si>
  <si>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</si>
  <si>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</si>
  <si>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</si>
  <si>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</si>
  <si>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</si>
  <si>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</si>
  <si>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</si>
  <si>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</si>
  <si>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</si>
  <si>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</si>
  <si>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</si>
  <si>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</si>
  <si>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</si>
  <si>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</si>
  <si>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</si>
  <si>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</si>
  <si>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</si>
  <si>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</si>
  <si>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</si>
  <si>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</si>
  <si>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</si>
  <si>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</si>
  <si>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</si>
  <si>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</si>
  <si>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</si>
  <si>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</si>
  <si>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</si>
  <si>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</si>
  <si>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</si>
  <si>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</si>
  <si>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</si>
  <si>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</si>
  <si>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</si>
  <si>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</si>
  <si>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</si>
  <si>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</si>
  <si>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</si>
  <si>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</si>
  <si>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</si>
  <si>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</si>
  <si>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</si>
  <si>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</si>
  <si>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</si>
  <si>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</si>
  <si>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</si>
  <si>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</si>
  <si>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</si>
  <si>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</si>
  <si>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</si>
  <si>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</si>
  <si>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</si>
  <si>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</si>
  <si>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</si>
  <si>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</si>
  <si>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</si>
  <si>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</si>
  <si>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</si>
  <si>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</si>
  <si>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</si>
  <si>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</si>
  <si>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</si>
  <si>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</si>
  <si>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</si>
  <si>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</si>
  <si>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</si>
  <si>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</si>
  <si>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</si>
  <si>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</si>
  <si>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</si>
  <si>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</si>
  <si>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</si>
  <si>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</si>
  <si>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</si>
  <si>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</si>
  <si>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</si>
  <si>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</si>
  <si>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</si>
  <si>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</si>
  <si>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</si>
  <si>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</si>
  <si>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</si>
  <si>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</si>
  <si>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</si>
  <si>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</si>
  <si>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</si>
  <si>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</si>
  <si>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</si>
  <si>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</si>
  <si>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</si>
  <si>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</si>
  <si>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</si>
  <si>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</si>
  <si>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</si>
  <si>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</si>
  <si>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</si>
  <si>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</si>
  <si>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</si>
  <si>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</si>
  <si>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</si>
  <si>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</si>
  <si>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</si>
  <si>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</si>
  <si>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</si>
  <si>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</si>
  <si>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</si>
  <si>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</si>
  <si>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</si>
  <si>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</si>
  <si>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</si>
  <si>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</si>
  <si>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</si>
  <si>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</si>
  <si>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</si>
  <si>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</si>
  <si>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</si>
  <si>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</si>
  <si>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</si>
  <si>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</si>
  <si>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</si>
  <si>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</si>
  <si>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</si>
  <si>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</si>
  <si>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</si>
  <si>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</si>
  <si>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</si>
  <si>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</si>
  <si>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</si>
  <si>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</si>
  <si>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</si>
  <si>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</si>
  <si>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</si>
  <si>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</si>
  <si>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</si>
  <si>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</si>
  <si>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</si>
  <si>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</si>
  <si>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</si>
  <si>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</si>
  <si>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</si>
  <si>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</si>
  <si>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</si>
  <si>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</si>
  <si>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</si>
  <si>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</si>
  <si>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</si>
  <si>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</si>
  <si>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</si>
  <si>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</si>
  <si>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</si>
  <si>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</si>
  <si>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</si>
  <si>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</si>
  <si>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</si>
  <si>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</si>
  <si>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</si>
  <si>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</si>
  <si>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</si>
  <si>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</si>
  <si>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</si>
  <si>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</si>
  <si>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</si>
  <si>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</si>
  <si>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</si>
  <si>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</si>
  <si>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</si>
  <si>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</si>
  <si>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</si>
  <si>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</si>
  <si>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</si>
  <si>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</si>
  <si>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</si>
  <si>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</si>
  <si>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</si>
  <si>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</si>
  <si>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</si>
  <si>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</si>
  <si>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</si>
  <si>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</si>
  <si>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</si>
  <si>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</si>
  <si>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</si>
  <si>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</si>
  <si>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</si>
  <si>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</si>
  <si>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</si>
  <si>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</si>
  <si>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</si>
  <si>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</si>
  <si>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</si>
  <si>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</si>
  <si>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</si>
  <si>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</si>
  <si>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</si>
  <si>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</si>
  <si>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</si>
  <si>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</si>
  <si>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</si>
  <si>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</si>
  <si>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</si>
  <si>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</si>
  <si>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</si>
  <si>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</si>
  <si>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</si>
  <si>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</si>
  <si>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</si>
  <si>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</si>
  <si>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</si>
  <si>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</si>
  <si>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</si>
  <si>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</si>
  <si>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</si>
  <si>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</si>
  <si>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</si>
  <si>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</si>
  <si>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</si>
  <si>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</si>
  <si>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</si>
  <si>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</si>
  <si>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</si>
  <si>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</si>
  <si>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</si>
  <si>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</si>
  <si>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</si>
  <si>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</si>
  <si>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</si>
  <si>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</si>
  <si>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</si>
  <si>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</si>
  <si>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</si>
  <si>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</si>
  <si>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</si>
  <si>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</si>
  <si>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</si>
  <si>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</si>
  <si>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</si>
  <si>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</si>
  <si>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</si>
  <si>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</si>
  <si>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</si>
  <si>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</si>
  <si>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</si>
  <si>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</si>
  <si>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</si>
  <si>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</si>
  <si>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</si>
  <si>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</si>
  <si>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</si>
  <si>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</si>
  <si>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</si>
  <si>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</si>
  <si>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</si>
  <si>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</si>
  <si>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</si>
  <si>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</si>
  <si>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</si>
  <si>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</si>
  <si>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</si>
  <si>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</si>
  <si>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</si>
  <si>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</si>
  <si>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</si>
  <si>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</si>
  <si>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</si>
  <si>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</si>
  <si>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</si>
  <si>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</si>
  <si>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</si>
  <si>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</si>
  <si>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</si>
  <si>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</si>
  <si>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</si>
  <si>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</si>
  <si>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</si>
  <si>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</si>
  <si>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</si>
  <si>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</si>
  <si>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</si>
  <si>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</si>
  <si>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</si>
  <si>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</si>
  <si>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</si>
  <si>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</si>
  <si>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</si>
  <si>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</si>
  <si>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</si>
  <si>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</si>
  <si>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</si>
  <si>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</si>
  <si>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</si>
  <si>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</si>
  <si>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</si>
  <si>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</si>
  <si>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</si>
  <si>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</si>
  <si>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</si>
  <si>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</si>
  <si>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</si>
  <si>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</si>
  <si>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</si>
  <si>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</si>
  <si>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</si>
  <si>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</si>
  <si>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</si>
  <si>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</si>
  <si>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</si>
  <si>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</si>
  <si>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</si>
  <si>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</si>
  <si>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</si>
  <si>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</si>
  <si>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</si>
  <si>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</si>
  <si>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</si>
  <si>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</si>
  <si>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</si>
  <si>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</si>
  <si>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</si>
  <si>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</si>
  <si>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</si>
  <si>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</si>
  <si>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</si>
  <si>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</si>
  <si>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</si>
  <si>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</si>
  <si>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</si>
  <si>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</si>
  <si>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</si>
  <si>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</si>
  <si>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</si>
  <si>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</si>
  <si>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</si>
  <si>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</si>
  <si>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</si>
  <si>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</si>
  <si>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</si>
  <si>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</si>
  <si>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</si>
  <si>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</si>
  <si>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</si>
  <si>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</si>
  <si>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</si>
  <si>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</si>
  <si>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</si>
  <si>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</si>
  <si>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</si>
  <si>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</si>
  <si>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</si>
  <si>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</si>
  <si>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</si>
  <si>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</si>
  <si>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</si>
  <si>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</si>
  <si>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</si>
  <si>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</si>
  <si>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</si>
  <si>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</si>
  <si>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</si>
  <si>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</si>
  <si>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</si>
  <si>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</si>
  <si>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</si>
  <si>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</si>
  <si>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</si>
  <si>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</si>
  <si>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</si>
  <si>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</si>
  <si>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</si>
  <si>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</si>
  <si>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</si>
  <si>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</si>
  <si>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</si>
  <si>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</si>
  <si>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</si>
  <si>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</si>
  <si>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</si>
  <si>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</si>
  <si>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</si>
  <si>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</si>
  <si>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</si>
  <si>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</si>
  <si>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</si>
  <si>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</si>
  <si>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</si>
  <si>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</si>
  <si>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</si>
  <si>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</si>
  <si>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</si>
  <si>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</si>
  <si>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</si>
  <si>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</si>
  <si>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</si>
  <si>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</si>
  <si>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</si>
  <si>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</si>
  <si>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</si>
  <si>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</si>
  <si>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</si>
  <si>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</si>
  <si>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</si>
  <si>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</si>
  <si>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</si>
  <si>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</si>
  <si>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</si>
  <si>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</si>
  <si>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</si>
  <si>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</si>
  <si>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</si>
  <si>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</si>
  <si>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</si>
  <si>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</si>
  <si>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</si>
  <si>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</si>
  <si>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</si>
  <si>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</si>
  <si>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</si>
  <si>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</si>
  <si>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</si>
  <si>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</si>
  <si>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</si>
  <si>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</si>
  <si>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</si>
  <si>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</si>
  <si>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</si>
  <si>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</si>
  <si>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</si>
  <si>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</si>
  <si>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</si>
  <si>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</si>
  <si>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</si>
  <si>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</si>
  <si>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</si>
  <si>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</si>
  <si>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</si>
  <si>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</si>
  <si>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</si>
  <si>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</si>
  <si>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</si>
  <si>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</si>
  <si>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</si>
  <si>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</si>
  <si>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</si>
  <si>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</si>
  <si>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</si>
  <si>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</si>
  <si>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</si>
  <si>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</si>
  <si>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</si>
  <si>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</si>
  <si>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</si>
  <si>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</si>
  <si>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</si>
  <si>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</si>
  <si>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</si>
  <si>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</si>
  <si>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</si>
  <si>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</si>
  <si>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</si>
  <si>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</si>
  <si>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</si>
  <si>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</si>
  <si>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</si>
  <si>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</si>
  <si>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</si>
  <si>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</si>
  <si>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</si>
  <si>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</si>
  <si>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</si>
  <si>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</si>
  <si>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</si>
  <si>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</si>
  <si>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</si>
  <si>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</si>
  <si>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</si>
  <si>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</si>
  <si>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</si>
  <si>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</si>
  <si>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</si>
  <si>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</si>
  <si>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</si>
  <si>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</si>
  <si>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</si>
  <si>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</si>
  <si>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</si>
  <si>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</si>
  <si>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</si>
  <si>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</si>
  <si>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</si>
  <si>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</si>
  <si>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</si>
  <si>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</si>
  <si>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</si>
  <si>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</si>
  <si>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</si>
  <si>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</si>
  <si>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</si>
  <si>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</si>
  <si>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</si>
  <si>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</si>
  <si>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</si>
  <si>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</si>
  <si>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</si>
  <si>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</si>
  <si>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</si>
  <si>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</si>
  <si>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</si>
  <si>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</si>
  <si>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</si>
  <si>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</si>
  <si>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</si>
  <si>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</si>
  <si>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</si>
  <si>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</si>
  <si>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</si>
  <si>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</si>
  <si>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</si>
  <si>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</si>
  <si>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</si>
  <si>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</si>
  <si>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</si>
  <si>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</si>
  <si>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</si>
  <si>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</si>
  <si>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</si>
  <si>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</si>
  <si>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</si>
  <si>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</si>
  <si>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</si>
  <si>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</si>
  <si>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</si>
  <si>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</si>
  <si>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</si>
  <si>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</si>
  <si>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</si>
  <si>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</si>
  <si>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</si>
  <si>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</si>
  <si>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</si>
  <si>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</si>
  <si>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</si>
  <si>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</si>
  <si>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</si>
  <si>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</si>
  <si>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</si>
  <si>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</si>
  <si>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</si>
  <si>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</si>
  <si>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</si>
  <si>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</si>
  <si>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</si>
  <si>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</si>
  <si>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</si>
  <si>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</si>
  <si>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</si>
  <si>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</si>
  <si>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</si>
  <si>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</si>
  <si>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</si>
  <si>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</si>
  <si>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</si>
  <si>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</si>
  <si>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</si>
  <si>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</si>
  <si>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</si>
  <si>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</si>
  <si>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</si>
  <si>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</si>
  <si>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</si>
  <si>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</si>
  <si>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</si>
  <si>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</si>
  <si>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</si>
  <si>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</si>
  <si>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</si>
  <si>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</si>
  <si>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</si>
  <si>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</si>
  <si>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</si>
  <si>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</si>
  <si>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</si>
  <si>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</si>
  <si>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</si>
  <si>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</si>
  <si>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</si>
  <si>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</si>
  <si>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</si>
  <si>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</si>
  <si>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</si>
  <si>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</si>
  <si>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</si>
  <si>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</si>
  <si>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</si>
  <si>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</si>
  <si>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</si>
  <si>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</si>
  <si>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</si>
  <si>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</si>
  <si>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</si>
  <si>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</si>
  <si>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</si>
  <si>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</si>
  <si>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</si>
  <si>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</si>
  <si>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</si>
  <si>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</si>
  <si>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</si>
  <si>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</si>
  <si>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</si>
  <si>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</si>
  <si>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</si>
  <si>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</si>
  <si>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</si>
  <si>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</si>
  <si>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</si>
  <si>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</si>
  <si>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</si>
  <si>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</si>
  <si>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</si>
  <si>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</si>
  <si>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</si>
  <si>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</si>
  <si>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</si>
  <si>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</si>
  <si>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</si>
  <si>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</si>
  <si>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</si>
  <si>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</si>
  <si>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</si>
  <si>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</si>
  <si>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</si>
  <si>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</si>
  <si>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</si>
  <si>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</si>
  <si>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</si>
  <si>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</si>
  <si>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</si>
  <si>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</si>
  <si>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</si>
  <si>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</si>
  <si>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</si>
  <si>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</si>
  <si>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</si>
  <si>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</si>
  <si>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</si>
  <si>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</si>
  <si>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</si>
  <si>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</si>
  <si>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</si>
  <si>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</si>
  <si>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</si>
  <si>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</si>
  <si>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</si>
  <si>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</si>
  <si>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</si>
  <si>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</si>
  <si>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</si>
  <si>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</si>
  <si>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</si>
  <si>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</si>
  <si>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</si>
  <si>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</si>
  <si>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</si>
  <si>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</si>
  <si>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</si>
  <si>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</si>
  <si>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</si>
  <si>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</si>
  <si>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</si>
  <si>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</si>
  <si>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</si>
  <si>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</si>
  <si>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</si>
  <si>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</si>
  <si>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</si>
  <si>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</si>
  <si>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</si>
  <si>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</si>
  <si>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</si>
  <si>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</si>
  <si>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</si>
  <si>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</si>
  <si>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</si>
  <si>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</si>
  <si>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</si>
  <si>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</si>
  <si>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</si>
  <si>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</si>
  <si>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</si>
  <si>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</si>
  <si>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</si>
  <si>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</si>
  <si>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</si>
  <si>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</si>
  <si>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</si>
  <si>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</si>
  <si>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</si>
  <si>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</si>
  <si>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</si>
  <si>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</si>
  <si>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</si>
  <si>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</si>
  <si>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</si>
  <si>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</si>
  <si>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</si>
  <si>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</si>
  <si>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</si>
  <si>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</si>
  <si>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</si>
  <si>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</si>
  <si>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</si>
  <si>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</si>
  <si>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</si>
  <si>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</si>
  <si>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</si>
  <si>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</si>
  <si>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</si>
  <si>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</si>
  <si>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</si>
  <si>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</si>
  <si>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</si>
  <si>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</si>
  <si>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</si>
  <si>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</si>
  <si>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</si>
  <si>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</si>
  <si>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</si>
  <si>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</si>
  <si>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</si>
  <si>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</si>
  <si>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</si>
  <si>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</si>
  <si>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</si>
  <si>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</si>
  <si>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</si>
  <si>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</si>
  <si>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</si>
  <si>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</si>
  <si>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</si>
  <si>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</si>
  <si>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</si>
  <si>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</si>
  <si>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</si>
  <si>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</si>
  <si>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</si>
  <si>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</si>
  <si>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</si>
  <si>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</si>
  <si>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</si>
  <si>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</si>
  <si>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</si>
  <si>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</si>
  <si>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</si>
  <si>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</si>
  <si>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</si>
  <si>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</si>
  <si>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</si>
  <si>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</si>
  <si>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</si>
  <si>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</si>
  <si>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</si>
  <si>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</si>
  <si>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</si>
  <si>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</si>
  <si>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</si>
  <si>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</si>
  <si>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</si>
  <si>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</si>
  <si>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</si>
  <si>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</si>
  <si>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</si>
  <si>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</si>
  <si>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</si>
  <si>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</si>
  <si>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</si>
  <si>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</si>
  <si>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</si>
  <si>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</si>
  <si>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</si>
  <si>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</si>
  <si>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</si>
  <si>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</si>
  <si>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</si>
  <si>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</si>
  <si>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</si>
  <si>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</si>
  <si>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</si>
  <si>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</si>
  <si>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</si>
  <si>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</si>
  <si>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</si>
  <si>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</si>
  <si>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</si>
  <si>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</si>
  <si>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</si>
  <si>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</si>
  <si>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</si>
  <si>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</si>
  <si>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</si>
  <si>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</si>
  <si>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</si>
  <si>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</si>
  <si>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</si>
  <si>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</si>
  <si>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</si>
  <si>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</si>
  <si>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</si>
  <si>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</si>
  <si>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</si>
  <si>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</si>
  <si>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</si>
  <si>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</si>
  <si>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</si>
  <si>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</si>
  <si>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</si>
  <si>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</si>
  <si>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</si>
  <si>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</si>
  <si>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</si>
  <si>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</si>
  <si>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</si>
  <si>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</si>
  <si>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</si>
  <si>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</si>
  <si>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</si>
  <si>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</si>
  <si>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</si>
  <si>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</si>
  <si>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</si>
  <si>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</si>
  <si>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</si>
  <si>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</si>
  <si>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</si>
  <si>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</si>
  <si>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</si>
  <si>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</si>
  <si>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</si>
  <si>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</si>
  <si>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</si>
  <si>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</si>
  <si>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</si>
  <si>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</si>
  <si>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</si>
  <si>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</si>
  <si>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</si>
  <si>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</si>
  <si>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</si>
  <si>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</si>
  <si>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</si>
  <si>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</si>
  <si>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</si>
  <si>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</si>
  <si>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</si>
  <si>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</si>
  <si>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</si>
  <si>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</si>
  <si>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</si>
  <si>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</si>
  <si>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</si>
  <si>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</si>
  <si>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</si>
  <si>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</si>
  <si>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</si>
  <si>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</si>
  <si>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</si>
  <si>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</si>
  <si>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</si>
  <si>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</si>
  <si>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</si>
  <si>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</si>
  <si>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</si>
  <si>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</si>
  <si>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</si>
  <si>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</si>
  <si>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</si>
  <si>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</si>
  <si>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</si>
  <si>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</si>
  <si>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</si>
  <si>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</si>
  <si>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</si>
  <si>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</si>
  <si>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</si>
  <si>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</si>
  <si>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</si>
  <si>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</si>
  <si>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</si>
  <si>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</si>
  <si>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</si>
  <si>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</si>
  <si>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</si>
  <si>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</si>
  <si>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</si>
  <si>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</si>
  <si>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</si>
  <si>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</si>
  <si>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</si>
  <si>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</si>
  <si>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</si>
  <si>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</si>
  <si>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</si>
  <si>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</si>
  <si>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</si>
  <si>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</si>
  <si>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</si>
  <si>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</si>
  <si>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</si>
  <si>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</si>
  <si>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</si>
  <si>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</si>
  <si>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</si>
  <si>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</si>
  <si>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</si>
  <si>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</si>
  <si>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</si>
  <si>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</si>
  <si>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</si>
  <si>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</si>
  <si>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</si>
  <si>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</si>
  <si>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</si>
  <si>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</si>
  <si>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</si>
  <si>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</si>
  <si>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</si>
  <si>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</si>
  <si>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</si>
  <si>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</si>
  <si>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</si>
  <si>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</si>
  <si>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</si>
  <si>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</si>
  <si>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</si>
  <si>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</si>
  <si>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</si>
  <si>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</si>
  <si>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</si>
  <si>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</si>
  <si>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</si>
  <si>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</si>
  <si>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</si>
  <si>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</si>
  <si>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</si>
  <si>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</si>
  <si>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</si>
  <si>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</si>
  <si>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</si>
  <si>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</si>
  <si>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</si>
  <si>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</si>
  <si>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</si>
  <si>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</si>
  <si>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</si>
  <si>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</si>
  <si>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</si>
  <si>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</si>
  <si>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</si>
  <si>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</si>
  <si>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</si>
  <si>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</si>
  <si>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</si>
  <si>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</si>
  <si>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</si>
  <si>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</si>
  <si>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</si>
  <si>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</si>
  <si>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</si>
  <si>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</si>
  <si>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</si>
  <si>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</si>
  <si>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</si>
  <si>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</si>
  <si>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</si>
  <si>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</si>
  <si>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</si>
  <si>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</si>
  <si>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</si>
  <si>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</si>
  <si>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</si>
  <si>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</si>
  <si>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</si>
  <si>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</si>
  <si>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</si>
  <si>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</si>
  <si>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</si>
  <si>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</si>
  <si>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</si>
  <si>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</si>
  <si>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</si>
  <si>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</si>
  <si>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</si>
  <si>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</si>
  <si>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</si>
  <si>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</si>
  <si>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</si>
  <si>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</si>
  <si>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</si>
  <si>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</si>
  <si>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</si>
  <si>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</si>
  <si>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</si>
  <si>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</si>
  <si>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</si>
  <si>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</si>
  <si>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</si>
  <si>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</si>
  <si>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</si>
  <si>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</si>
  <si>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</si>
  <si>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</si>
  <si>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</si>
  <si>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</si>
  <si>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</si>
  <si>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</si>
  <si>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</si>
  <si>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</si>
  <si>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</si>
  <si>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</si>
  <si>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</si>
  <si>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</si>
  <si>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</si>
  <si>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</si>
  <si>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</si>
  <si>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</si>
  <si>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</si>
  <si>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</si>
  <si>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</si>
  <si>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</si>
  <si>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</si>
  <si>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</si>
  <si>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</si>
  <si>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</si>
  <si>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</si>
  <si>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</si>
  <si>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</si>
  <si>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</si>
  <si>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</si>
  <si>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</si>
  <si>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</si>
  <si>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</si>
  <si>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</si>
  <si>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</si>
  <si>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</si>
  <si>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</si>
  <si>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</si>
  <si>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</si>
  <si>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</si>
  <si>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</si>
  <si>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</si>
  <si>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</si>
  <si>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</si>
  <si>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</si>
  <si>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</si>
  <si>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</si>
  <si>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</si>
  <si>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</si>
  <si>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</si>
  <si>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</si>
  <si>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</si>
  <si>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</si>
  <si>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</si>
  <si>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</si>
  <si>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</si>
  <si>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</si>
  <si>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</si>
  <si>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</si>
  <si>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</si>
  <si>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</si>
  <si>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</si>
  <si>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</si>
  <si>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</si>
  <si>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</si>
  <si>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</si>
  <si>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</si>
  <si>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</si>
  <si>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</si>
  <si>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</si>
  <si>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</si>
  <si>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</si>
  <si>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</si>
  <si>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</si>
  <si>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</si>
  <si>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</si>
  <si>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</si>
  <si>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</si>
  <si>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</si>
  <si>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</si>
  <si>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</si>
  <si>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</si>
  <si>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</si>
  <si>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</si>
  <si>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</si>
  <si>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</si>
  <si>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</si>
  <si>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</si>
  <si>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</si>
  <si>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</si>
  <si>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</si>
  <si>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</si>
  <si>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</si>
  <si>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</si>
  <si>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</si>
  <si>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</si>
  <si>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</si>
  <si>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</si>
  <si>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</si>
  <si>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</si>
  <si>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</si>
  <si>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</si>
  <si>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</si>
  <si>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</si>
  <si>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</si>
  <si>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</si>
  <si>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</si>
  <si>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</si>
  <si>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</si>
  <si>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</si>
  <si>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</si>
  <si>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</si>
  <si>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</si>
  <si>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</si>
  <si>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</si>
  <si>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</si>
  <si>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</si>
  <si>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</si>
  <si>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</si>
  <si>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</si>
  <si>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</si>
  <si>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</si>
  <si>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</si>
  <si>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</si>
  <si>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</si>
  <si>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</si>
  <si>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</si>
  <si>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</si>
  <si>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</si>
  <si>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</si>
  <si>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</si>
  <si>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</si>
  <si>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</si>
  <si>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</si>
  <si>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</si>
  <si>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</si>
  <si>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</si>
  <si>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</si>
  <si>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</si>
  <si>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</si>
  <si>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</si>
  <si>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</si>
  <si>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</si>
  <si>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</si>
  <si>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</si>
  <si>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</si>
  <si>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</si>
  <si>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</si>
  <si>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</si>
  <si>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</si>
  <si>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</si>
  <si>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</si>
  <si>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</si>
  <si>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</si>
  <si>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</si>
  <si>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</si>
  <si>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</si>
  <si>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</si>
  <si>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</si>
  <si>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</si>
  <si>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</si>
  <si>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</si>
  <si>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</si>
  <si>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</si>
  <si>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</si>
  <si>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</si>
  <si>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</si>
  <si>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</si>
  <si>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</si>
  <si>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</si>
  <si>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</si>
  <si>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</si>
  <si>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</si>
  <si>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</si>
  <si>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</si>
  <si>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</si>
  <si>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</si>
  <si>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</si>
  <si>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</si>
  <si>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</si>
  <si>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</si>
  <si>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</si>
  <si>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</si>
  <si>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</si>
  <si>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</si>
  <si>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</si>
  <si>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</si>
  <si>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</si>
  <si>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</si>
  <si>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</si>
  <si>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</si>
  <si>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</si>
  <si>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</si>
  <si>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</si>
  <si>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</si>
  <si>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</si>
  <si>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</si>
  <si>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</si>
  <si>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</si>
  <si>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</si>
  <si>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</si>
  <si>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</si>
  <si>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</si>
  <si>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</si>
  <si>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</si>
  <si>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</si>
  <si>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</si>
  <si>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</si>
  <si>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</si>
  <si>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</si>
  <si>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</si>
  <si>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</si>
  <si>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</si>
  <si>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</si>
  <si>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</si>
  <si>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</si>
  <si>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</si>
  <si>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</si>
  <si>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</si>
  <si>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</si>
  <si>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</si>
  <si>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</si>
  <si>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</si>
  <si>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</si>
  <si>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</si>
  <si>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</si>
  <si>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</si>
  <si>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</si>
  <si>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</si>
  <si>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</si>
  <si>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</si>
  <si>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</si>
  <si>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</si>
  <si>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</si>
  <si>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</si>
  <si>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</si>
  <si>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</si>
  <si>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</si>
  <si>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</si>
  <si>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</si>
  <si>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</si>
  <si>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</si>
  <si>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</si>
  <si>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</si>
  <si>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</si>
  <si>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</si>
  <si>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</si>
  <si>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</si>
  <si>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</si>
  <si>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</si>
  <si>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</si>
  <si>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</si>
  <si>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</si>
  <si>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</si>
  <si>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</si>
  <si>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</si>
  <si>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</si>
  <si>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</si>
  <si>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</si>
  <si>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</si>
  <si>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</si>
  <si>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</si>
  <si>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</si>
  <si>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</si>
  <si>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</si>
  <si>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</si>
  <si>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</si>
  <si>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</si>
  <si>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</si>
  <si>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</si>
  <si>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</si>
  <si>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</si>
  <si>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</si>
  <si>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</si>
  <si>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</si>
  <si>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</si>
  <si>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</si>
  <si>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</si>
  <si>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</si>
  <si>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</si>
  <si>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</si>
  <si>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</si>
  <si>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</si>
  <si>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</si>
  <si>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</si>
  <si>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</si>
  <si>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</si>
  <si>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</si>
  <si>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</si>
  <si>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</si>
  <si>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</si>
  <si>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</si>
  <si>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</si>
  <si>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</si>
  <si>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</si>
  <si>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</si>
  <si>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</si>
  <si>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</si>
  <si>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</si>
  <si>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</si>
  <si>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</si>
  <si>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</si>
  <si>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</si>
  <si>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</si>
  <si>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</si>
  <si>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</si>
  <si>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</si>
  <si>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</si>
  <si>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</si>
  <si>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</si>
  <si>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</si>
  <si>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</si>
  <si>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</si>
  <si>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</si>
  <si>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</si>
  <si>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</si>
  <si>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</si>
  <si>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</si>
  <si>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</si>
  <si>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</si>
  <si>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</si>
  <si>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</si>
  <si>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</si>
  <si>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</si>
  <si>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</si>
  <si>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</si>
  <si>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</si>
  <si>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</si>
  <si>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</si>
  <si>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</si>
  <si>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</si>
  <si>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</si>
  <si>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</si>
  <si>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</si>
  <si>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</si>
  <si>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</si>
  <si>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</si>
  <si>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</si>
  <si>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</si>
  <si>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</si>
  <si>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</si>
  <si>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</si>
  <si>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</si>
  <si>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</si>
  <si>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</si>
  <si>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</si>
  <si>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</si>
  <si>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</si>
  <si>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</si>
  <si>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</si>
  <si>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</si>
  <si>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</si>
  <si>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</si>
  <si>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</si>
  <si>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</si>
  <si>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</si>
  <si>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</si>
  <si>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</si>
  <si>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</si>
  <si>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</si>
  <si>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</si>
  <si>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</si>
  <si>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</si>
  <si>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</si>
  <si>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</si>
  <si>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</si>
  <si>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</si>
  <si>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</si>
  <si>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</si>
  <si>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</si>
  <si>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</si>
  <si>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</si>
  <si>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</si>
  <si>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</si>
  <si>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</si>
  <si>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</si>
  <si>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</si>
  <si>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</si>
  <si>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</si>
  <si>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</si>
  <si>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</si>
  <si>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</si>
  <si>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</si>
  <si>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</si>
  <si>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</si>
  <si>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</si>
  <si>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</si>
  <si>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</si>
  <si>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</si>
  <si>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</si>
  <si>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</si>
  <si>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</si>
  <si>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</si>
  <si>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</si>
  <si>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</si>
  <si>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</si>
  <si>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</si>
  <si>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</si>
  <si>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</si>
  <si>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</si>
  <si>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</si>
  <si>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</si>
  <si>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</si>
  <si>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</si>
  <si>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</si>
  <si>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</si>
  <si>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</si>
  <si>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</si>
  <si>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</si>
  <si>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</si>
  <si>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</si>
  <si>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</si>
  <si>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</si>
  <si>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</si>
  <si>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</si>
  <si>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</si>
  <si>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</si>
  <si>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</si>
  <si>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</si>
  <si>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</si>
  <si>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</si>
  <si>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</si>
  <si>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</si>
  <si>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</si>
  <si>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</si>
  <si>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</si>
  <si>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</si>
  <si>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</si>
  <si>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</si>
  <si>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</si>
  <si>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</si>
  <si>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</si>
  <si>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</si>
  <si>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</si>
  <si>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</si>
  <si>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</si>
  <si>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</si>
  <si>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</si>
  <si>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</si>
  <si>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</si>
  <si>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</si>
  <si>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</si>
  <si>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</si>
  <si>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</si>
  <si>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</si>
  <si>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</si>
  <si>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</si>
  <si>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</si>
  <si>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</si>
  <si>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</si>
  <si>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</si>
  <si>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</si>
  <si>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</si>
  <si>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</si>
  <si>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</si>
  <si>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</si>
  <si>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</si>
  <si>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</si>
  <si>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</si>
  <si>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</si>
  <si>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</si>
  <si>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</si>
  <si>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</si>
  <si>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</si>
  <si>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</si>
  <si>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</si>
  <si>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</si>
  <si>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</si>
  <si>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</si>
  <si>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</si>
  <si>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</si>
  <si>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</si>
  <si>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</si>
  <si>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</si>
  <si>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</si>
  <si>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</si>
  <si>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</si>
  <si>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</si>
  <si>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</si>
  <si>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</si>
  <si>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</si>
  <si>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</si>
  <si>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</si>
  <si>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</si>
  <si>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</si>
  <si>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</si>
  <si>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</si>
  <si>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</si>
  <si>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</si>
  <si>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</si>
  <si>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</si>
  <si>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</si>
  <si>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</si>
  <si>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</si>
  <si>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</si>
  <si>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</si>
  <si>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</si>
  <si>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</si>
  <si>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</si>
  <si>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</si>
  <si>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</si>
  <si>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</si>
  <si>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</si>
  <si>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</si>
  <si>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</si>
  <si>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</si>
  <si>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</si>
  <si>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</si>
  <si>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</si>
  <si>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</si>
  <si>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</si>
  <si>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</si>
  <si>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</si>
  <si>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</si>
  <si>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</si>
  <si>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</si>
  <si>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</si>
  <si>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</si>
  <si>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</si>
  <si>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</si>
  <si>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</si>
  <si>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</si>
  <si>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</si>
  <si>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</si>
  <si>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</si>
  <si>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</si>
  <si>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</si>
  <si>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</si>
  <si>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</si>
  <si>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</si>
  <si>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</si>
  <si>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</si>
  <si>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</si>
  <si>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</si>
  <si>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</si>
  <si>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</si>
  <si>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</si>
  <si>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</si>
  <si>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</si>
  <si>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</si>
  <si>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</si>
  <si>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</si>
  <si>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</si>
  <si>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</si>
  <si>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</si>
  <si>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</si>
  <si>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</si>
  <si>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</si>
  <si>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</si>
  <si>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</si>
  <si>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</si>
  <si>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</si>
  <si>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</si>
  <si>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</si>
  <si>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</si>
  <si>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</si>
  <si>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</si>
  <si>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</si>
  <si>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</si>
  <si>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</si>
  <si>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</si>
  <si>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</si>
  <si>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</si>
  <si>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</si>
  <si>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</si>
  <si>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</si>
  <si>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</si>
  <si>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</si>
  <si>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</si>
  <si>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</si>
  <si>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</si>
  <si>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</si>
  <si>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</si>
  <si>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</si>
  <si>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</si>
  <si>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</si>
  <si>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</si>
  <si>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</si>
  <si>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</si>
  <si>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</si>
  <si>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</si>
  <si>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</si>
  <si>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</si>
  <si>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</si>
  <si>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</si>
  <si>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</si>
  <si>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</si>
  <si>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</si>
  <si>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</si>
  <si>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</si>
  <si>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</si>
  <si>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</si>
  <si>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</si>
  <si>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</si>
  <si>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</si>
  <si>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</si>
  <si>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</si>
  <si>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</si>
  <si>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</si>
  <si>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</si>
  <si>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</si>
  <si>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</si>
  <si>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</si>
  <si>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</si>
  <si>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</si>
  <si>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</si>
  <si>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</si>
  <si>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</si>
  <si>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</si>
  <si>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</si>
  <si>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</si>
  <si>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</si>
  <si>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</si>
  <si>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</si>
  <si>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</si>
  <si>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</si>
  <si>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</si>
  <si>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</si>
  <si>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</si>
  <si>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</si>
  <si>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</si>
  <si>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</si>
  <si>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</si>
  <si>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</si>
  <si>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</si>
  <si>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</si>
  <si>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</si>
  <si>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</si>
  <si>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</si>
  <si>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</si>
  <si>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</si>
  <si>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</si>
  <si>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</si>
  <si>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</si>
  <si>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</si>
  <si>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</si>
  <si>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</si>
  <si>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</si>
  <si>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</si>
  <si>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</si>
  <si>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</si>
  <si>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</si>
  <si>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</si>
  <si>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</si>
  <si>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</si>
  <si>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</si>
  <si>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</si>
  <si>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</si>
  <si>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</si>
  <si>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</si>
  <si>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</si>
  <si>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</si>
  <si>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</si>
  <si>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</si>
  <si>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</si>
  <si>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</si>
  <si>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</si>
  <si>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</si>
  <si>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</si>
  <si>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</si>
  <si>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</si>
  <si>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</si>
  <si>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</si>
  <si>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</si>
  <si>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</si>
  <si>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</si>
  <si>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</si>
  <si>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</si>
  <si>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</si>
  <si>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</si>
  <si>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</si>
  <si>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</si>
  <si>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</si>
  <si>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</si>
  <si>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</si>
  <si>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</si>
  <si>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</si>
  <si>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</si>
  <si>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</si>
  <si>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</si>
  <si>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</si>
  <si>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</si>
  <si>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</si>
  <si>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</si>
  <si>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</si>
  <si>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</si>
  <si>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</si>
  <si>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</si>
  <si>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</si>
  <si>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</si>
  <si>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</si>
  <si>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</si>
  <si>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</si>
  <si>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</si>
  <si>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</si>
  <si>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</si>
  <si>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</si>
  <si>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</si>
  <si>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</si>
  <si>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</si>
  <si>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</si>
  <si>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</si>
  <si>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</si>
  <si>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</si>
  <si>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</si>
  <si>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</si>
  <si>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</si>
  <si>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</si>
  <si>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</si>
  <si>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</si>
  <si>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</si>
  <si>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</si>
  <si>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</si>
  <si>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</si>
  <si>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</si>
  <si>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</si>
  <si>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</si>
  <si>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</si>
  <si>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</si>
  <si>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</si>
  <si>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</si>
  <si>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</si>
  <si>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</si>
  <si>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</si>
  <si>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</si>
  <si>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</si>
  <si>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</si>
  <si>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</si>
  <si>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</si>
  <si>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</si>
  <si>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</si>
  <si>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</si>
  <si>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</si>
  <si>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</si>
  <si>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</si>
  <si>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</si>
  <si>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</si>
  <si>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</si>
  <si>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</si>
  <si>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</si>
  <si>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</si>
  <si>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</si>
  <si>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</si>
  <si>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</si>
  <si>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</si>
  <si>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</si>
  <si>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</si>
  <si>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</si>
  <si>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</si>
  <si>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</si>
  <si>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</si>
  <si>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</si>
  <si>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</si>
  <si>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</si>
  <si>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</si>
  <si>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</si>
  <si>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</si>
  <si>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</si>
  <si>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</si>
  <si>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</si>
  <si>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</si>
  <si>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</si>
  <si>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</si>
  <si>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</si>
  <si>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</si>
  <si>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</si>
  <si>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</si>
  <si>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</si>
  <si>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</si>
  <si>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</si>
  <si>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</si>
  <si>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</si>
  <si>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</si>
  <si>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</si>
  <si>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</si>
  <si>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</si>
  <si>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</si>
  <si>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</si>
  <si>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</si>
  <si>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</si>
  <si>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</si>
  <si>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</si>
  <si>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</si>
  <si>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</si>
  <si>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</si>
  <si>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</si>
  <si>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</si>
  <si>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</si>
  <si>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</si>
  <si>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</si>
  <si>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</si>
  <si>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</si>
  <si>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</si>
  <si>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</si>
  <si>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</si>
  <si>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</si>
  <si>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</si>
  <si>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</si>
  <si>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</si>
  <si>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</si>
  <si>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</si>
  <si>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</si>
  <si>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</si>
  <si>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</si>
  <si>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</si>
  <si>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</si>
  <si>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</si>
  <si>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</si>
  <si>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</si>
  <si>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</si>
  <si>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</si>
  <si>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</si>
  <si>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</si>
  <si>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</si>
  <si>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</si>
  <si>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</si>
  <si>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</si>
  <si>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</si>
  <si>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</si>
  <si>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</si>
  <si>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</si>
  <si>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</si>
  <si>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</si>
  <si>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</si>
  <si>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</si>
  <si>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</si>
  <si>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</si>
  <si>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</si>
  <si>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</si>
  <si>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</si>
  <si>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</si>
  <si>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</si>
  <si>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</si>
  <si>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</si>
  <si>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</si>
  <si>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</si>
  <si>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</si>
  <si>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</si>
  <si>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</si>
  <si>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</si>
  <si>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</si>
  <si>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</si>
  <si>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</si>
  <si>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</si>
  <si>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</si>
  <si>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</si>
  <si>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</si>
  <si>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</si>
  <si>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</si>
  <si>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</si>
  <si>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</si>
  <si>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</si>
  <si>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</si>
  <si>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</si>
  <si>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</si>
  <si>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</si>
  <si>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</si>
  <si>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</si>
  <si>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</si>
  <si>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</si>
  <si>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</si>
  <si>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</si>
  <si>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</si>
  <si>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</si>
  <si>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</si>
  <si>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</si>
  <si>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</si>
  <si>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</si>
  <si>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</si>
  <si>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</si>
  <si>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</si>
  <si>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</si>
  <si>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</si>
  <si>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</si>
  <si>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</si>
  <si>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</si>
  <si>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</si>
  <si>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</si>
  <si>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</si>
  <si>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</si>
  <si>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</si>
  <si>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</si>
  <si>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</si>
  <si>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</si>
  <si>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</si>
  <si>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</si>
  <si>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</si>
  <si>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</si>
  <si>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</si>
  <si>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</si>
  <si>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</si>
  <si>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</si>
  <si>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</si>
  <si>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</si>
  <si>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</si>
  <si>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</si>
  <si>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</si>
  <si>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</si>
  <si>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</si>
  <si>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</si>
  <si>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</si>
  <si>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</si>
  <si>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</si>
  <si>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</si>
  <si>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</si>
  <si>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</si>
  <si>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</si>
  <si>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</si>
  <si>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</si>
  <si>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</si>
  <si>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</si>
  <si>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</si>
  <si>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</si>
  <si>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</si>
  <si>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</si>
  <si>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</si>
  <si>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</si>
  <si>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</si>
  <si>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</si>
  <si>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</si>
  <si>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</si>
  <si>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</si>
  <si>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</si>
  <si>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</si>
  <si>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</si>
  <si>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</si>
  <si>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</si>
  <si>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</si>
  <si>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</si>
  <si>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</si>
  <si>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</si>
  <si>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</si>
  <si>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</si>
  <si>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</si>
  <si>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</si>
  <si>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</si>
  <si>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</si>
  <si>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</si>
  <si>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</si>
  <si>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</si>
  <si>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</si>
  <si>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</si>
  <si>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</si>
  <si>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</si>
  <si>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</si>
  <si>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</si>
  <si>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</si>
  <si>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</si>
  <si>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</si>
  <si>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</si>
  <si>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</si>
  <si>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</si>
  <si>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</si>
  <si>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</si>
  <si>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</si>
  <si>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</si>
  <si>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</si>
  <si>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</si>
  <si>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</si>
  <si>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</si>
  <si>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</si>
  <si>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</si>
  <si>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</si>
  <si>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</si>
  <si>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</si>
  <si>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</si>
  <si>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</si>
  <si>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</si>
  <si>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</si>
  <si>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</si>
  <si>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</si>
  <si>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</si>
  <si>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</si>
  <si>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</si>
  <si>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</si>
  <si>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</si>
  <si>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</si>
  <si>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</si>
  <si>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</si>
  <si>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</si>
  <si>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</si>
  <si>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</si>
  <si>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</si>
  <si>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</si>
  <si>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</si>
  <si>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</si>
  <si>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</si>
  <si>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</si>
  <si>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</si>
  <si>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</si>
  <si>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</si>
  <si>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</si>
  <si>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</si>
  <si>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</si>
  <si>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</si>
  <si>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</si>
  <si>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</si>
  <si>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</si>
  <si>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</si>
  <si>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</si>
  <si>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</si>
  <si>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</si>
  <si>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</si>
  <si>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</si>
  <si>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</si>
  <si>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</si>
  <si>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</si>
  <si>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</si>
  <si>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</si>
  <si>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</si>
  <si>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</si>
  <si>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</si>
  <si>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</si>
  <si>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</si>
  <si>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</si>
  <si>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</si>
  <si>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</si>
  <si>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</si>
  <si>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</si>
  <si>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</si>
  <si>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</si>
  <si>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</si>
  <si>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</si>
  <si>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</si>
  <si>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</si>
  <si>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</si>
  <si>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</si>
  <si>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</si>
  <si>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</si>
  <si>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</si>
  <si>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</si>
  <si>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</si>
  <si>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</si>
  <si>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</si>
  <si>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</si>
  <si>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</si>
  <si>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</si>
  <si>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</si>
  <si>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</si>
  <si>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</si>
  <si>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</si>
  <si>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</si>
  <si>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</si>
  <si>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</si>
  <si>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</si>
  <si>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</si>
  <si>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</si>
  <si>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</si>
  <si>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</si>
  <si>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</si>
  <si>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</si>
  <si>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</si>
  <si>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</si>
  <si>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</si>
  <si>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</si>
  <si>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</si>
  <si>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</si>
  <si>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</si>
  <si>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</si>
  <si>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</si>
  <si>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</si>
  <si>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</si>
  <si>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</si>
  <si>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</si>
  <si>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</si>
  <si>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</si>
  <si>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</si>
  <si>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</si>
  <si>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</si>
  <si>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</si>
  <si>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</si>
  <si>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</si>
  <si>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</si>
  <si>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</si>
  <si>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</si>
  <si>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</si>
  <si>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</si>
  <si>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</si>
  <si>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</si>
  <si>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</si>
  <si>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</si>
  <si>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</si>
  <si>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</si>
  <si>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</si>
  <si>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</si>
  <si>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</si>
  <si>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</si>
  <si>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</si>
  <si>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</si>
  <si>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</si>
  <si>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</si>
  <si>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</si>
  <si>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</si>
  <si>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</si>
  <si>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</si>
  <si>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</si>
  <si>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</si>
  <si>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</si>
  <si>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</si>
  <si>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</si>
  <si>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</si>
  <si>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</si>
  <si>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</si>
  <si>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</si>
  <si>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</si>
  <si>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</si>
  <si>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</si>
  <si>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</si>
  <si>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</si>
  <si>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</si>
  <si>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</si>
  <si>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</si>
  <si>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</si>
  <si>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</si>
  <si>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</si>
  <si>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</si>
  <si>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</si>
  <si>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</si>
  <si>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</si>
  <si>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</si>
  <si>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</si>
  <si>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</si>
  <si>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</si>
  <si>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</si>
  <si>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</si>
  <si>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</si>
  <si>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</si>
  <si>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</si>
  <si>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</si>
  <si>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</si>
  <si>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</si>
  <si>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</si>
  <si>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</si>
  <si>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</si>
  <si>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</si>
  <si>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</si>
  <si>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</si>
  <si>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</si>
  <si>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</si>
  <si>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</si>
  <si>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</si>
  <si>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</si>
  <si>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</si>
  <si>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</si>
  <si>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</si>
  <si>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</si>
  <si>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</si>
  <si>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</si>
  <si>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</si>
  <si>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</si>
  <si>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</si>
  <si>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</si>
  <si>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</si>
  <si>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</si>
  <si>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</si>
  <si>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</si>
  <si>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</si>
  <si>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</si>
  <si>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</si>
  <si>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</si>
  <si>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</si>
  <si>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</si>
  <si>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</si>
  <si>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</si>
  <si>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</si>
  <si>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</si>
  <si>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</si>
  <si>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</si>
  <si>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</si>
  <si>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</si>
  <si>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</si>
  <si>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</si>
  <si>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</si>
  <si>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</si>
  <si>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</si>
  <si>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</si>
  <si>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</si>
  <si>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</si>
  <si>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</si>
  <si>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</si>
  <si>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</si>
  <si>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</si>
  <si>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</si>
  <si>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</si>
  <si>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</si>
  <si>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</si>
  <si>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</si>
  <si>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</si>
  <si>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</si>
  <si>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</si>
  <si>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</si>
  <si>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</si>
  <si>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</si>
  <si>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</si>
  <si>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</si>
  <si>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</si>
  <si>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</si>
  <si>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</si>
  <si>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</si>
  <si>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</si>
  <si>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</si>
  <si>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</si>
  <si>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</si>
  <si>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</si>
  <si>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</si>
  <si>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</si>
  <si>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</si>
  <si>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</si>
  <si>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</si>
  <si>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</si>
  <si>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</si>
  <si>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</si>
  <si>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</si>
  <si>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</si>
  <si>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</si>
  <si>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</si>
  <si>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</si>
  <si>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</si>
  <si>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</si>
  <si>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</si>
  <si>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</si>
  <si>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</si>
  <si>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</si>
  <si>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</si>
  <si>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</si>
  <si>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</si>
  <si>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</si>
  <si>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</si>
  <si>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</si>
  <si>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</si>
  <si>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</si>
  <si>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</si>
  <si>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</si>
  <si>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</si>
  <si>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</si>
  <si>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</si>
  <si>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</si>
  <si>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</si>
  <si>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</si>
  <si>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</si>
  <si>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</si>
  <si>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</si>
  <si>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</si>
  <si>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</si>
  <si>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</si>
  <si>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</si>
  <si>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</si>
  <si>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</si>
  <si>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</si>
  <si>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</si>
  <si>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</si>
  <si>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</si>
  <si>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</si>
  <si>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</si>
  <si>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</si>
  <si>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</si>
  <si>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</si>
  <si>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</si>
  <si>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</si>
  <si>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</si>
  <si>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</si>
  <si>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</si>
  <si>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</si>
  <si>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</si>
  <si>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</si>
  <si>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</si>
  <si>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</si>
  <si>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</si>
  <si>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</si>
  <si>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</si>
  <si>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</si>
  <si>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</si>
  <si>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</si>
  <si>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</si>
  <si>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</si>
  <si>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</si>
  <si>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</si>
  <si>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</si>
  <si>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</si>
  <si>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</si>
  <si>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</si>
  <si>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</si>
  <si>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</si>
  <si>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</si>
  <si>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</si>
  <si>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</si>
  <si>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</si>
  <si>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</si>
  <si>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</si>
  <si>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</si>
  <si>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</si>
  <si>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</si>
  <si>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</si>
  <si>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</si>
  <si>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</si>
  <si>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</si>
  <si>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</si>
  <si>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</si>
  <si>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</si>
  <si>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</si>
  <si>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</si>
  <si>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</si>
  <si>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</si>
  <si>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</si>
  <si>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</si>
  <si>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</si>
  <si>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</si>
  <si>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</si>
  <si>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</si>
  <si>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</si>
  <si>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</si>
  <si>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</si>
  <si>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</si>
  <si>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</si>
  <si>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</si>
  <si>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</si>
  <si>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</si>
  <si>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</si>
  <si>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</si>
  <si>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</si>
  <si>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</si>
  <si>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</si>
  <si>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</si>
  <si>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</si>
  <si>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</si>
  <si>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</si>
  <si>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</si>
  <si>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</si>
  <si>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</si>
  <si>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</si>
  <si>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</si>
  <si>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</si>
  <si>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</si>
  <si>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</si>
  <si>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</si>
  <si>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</si>
  <si>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</si>
  <si>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</si>
  <si>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</si>
  <si>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</si>
  <si>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</si>
  <si>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</si>
  <si>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</si>
  <si>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</si>
  <si>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</si>
  <si>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</si>
  <si>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</si>
  <si>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</si>
  <si>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</si>
  <si>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</si>
  <si>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</si>
  <si>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</si>
  <si>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</si>
  <si>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</si>
  <si>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</si>
  <si>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</si>
  <si>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</si>
  <si>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</si>
  <si>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</si>
  <si>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</si>
  <si>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</si>
  <si>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</si>
  <si>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</si>
  <si>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</si>
  <si>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</si>
  <si>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</si>
  <si>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</si>
  <si>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</si>
  <si>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</si>
  <si>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</si>
  <si>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</si>
  <si>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</si>
  <si>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</si>
  <si>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</si>
  <si>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</si>
  <si>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</si>
  <si>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</si>
  <si>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</si>
  <si>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</si>
  <si>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</si>
  <si>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</si>
  <si>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</si>
  <si>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</si>
  <si>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</si>
  <si>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</si>
  <si>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</si>
  <si>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</si>
  <si>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</si>
  <si>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</si>
  <si>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</si>
  <si>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</si>
  <si>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</si>
  <si>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</si>
  <si>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</si>
  <si>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</si>
  <si>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</si>
  <si>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</si>
  <si>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</si>
  <si>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</si>
  <si>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</si>
  <si>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</si>
  <si>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</si>
  <si>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</si>
  <si>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</si>
  <si>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</si>
  <si>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</si>
  <si>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</si>
  <si>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</si>
  <si>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</si>
  <si>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</si>
  <si>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</si>
  <si>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</si>
  <si>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</si>
  <si>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</si>
  <si>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</si>
  <si>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</si>
  <si>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</si>
  <si>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</si>
  <si>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</si>
  <si>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</si>
  <si>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</si>
  <si>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</si>
  <si>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</si>
  <si>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</si>
  <si>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</si>
  <si>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</si>
  <si>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</si>
  <si>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</si>
  <si>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</si>
  <si>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</si>
  <si>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</si>
  <si>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</si>
  <si>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</si>
  <si>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</si>
  <si>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</si>
  <si>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</si>
  <si>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</si>
  <si>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</si>
  <si>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</si>
  <si>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</si>
  <si>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</si>
  <si>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</si>
  <si>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</si>
  <si>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</si>
  <si>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</si>
  <si>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</si>
  <si>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</si>
  <si>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</si>
  <si>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</si>
  <si>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</si>
  <si>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</si>
  <si>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</si>
  <si>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</si>
  <si>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</si>
  <si>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</si>
  <si>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</si>
  <si>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</si>
  <si>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</si>
  <si>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</si>
  <si>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</si>
  <si>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</si>
  <si>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</si>
  <si>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</si>
  <si>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</si>
  <si>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</si>
  <si>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</si>
  <si>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</si>
  <si>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</si>
  <si>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</si>
  <si>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</si>
  <si>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</si>
  <si>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</si>
  <si>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</si>
  <si>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</si>
  <si>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</si>
  <si>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</si>
  <si>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</si>
  <si>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</si>
  <si>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</si>
  <si>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</si>
  <si>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</si>
  <si>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</si>
  <si>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</si>
  <si>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</si>
  <si>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</si>
  <si>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</si>
  <si>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</si>
  <si>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</si>
  <si>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</si>
  <si>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</si>
  <si>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</si>
  <si>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</si>
  <si>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</si>
  <si>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</si>
  <si>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</si>
  <si>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</si>
  <si>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</si>
  <si>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</si>
  <si>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</si>
  <si>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</si>
  <si>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</si>
  <si>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</si>
  <si>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</si>
  <si>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</si>
  <si>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</si>
  <si>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</si>
  <si>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</si>
  <si>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</si>
  <si>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</si>
  <si>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</si>
  <si>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</si>
  <si>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</si>
  <si>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</si>
  <si>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</si>
  <si>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</si>
  <si>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</si>
  <si>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</si>
  <si>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</si>
  <si>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</si>
  <si>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</si>
  <si>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</si>
  <si>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</si>
  <si>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</si>
  <si>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</si>
  <si>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</si>
  <si>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</si>
  <si>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</si>
  <si>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</si>
  <si>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</si>
  <si>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</si>
  <si>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</si>
  <si>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</si>
  <si>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</si>
  <si>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</si>
  <si>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</si>
  <si>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</si>
  <si>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</si>
  <si>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</si>
  <si>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</si>
  <si>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</si>
  <si>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</si>
  <si>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</si>
  <si>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</si>
  <si>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</si>
  <si>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</si>
  <si>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</si>
  <si>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</si>
  <si>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</si>
  <si>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</si>
  <si>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</si>
  <si>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</si>
  <si>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</si>
  <si>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</si>
  <si>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</si>
  <si>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</si>
  <si>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</si>
  <si>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</si>
  <si>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</si>
  <si>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</si>
  <si>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</si>
  <si>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</si>
  <si>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</si>
  <si>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</si>
  <si>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</si>
  <si>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</si>
  <si>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</si>
  <si>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</si>
  <si>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</si>
  <si>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</si>
  <si>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</si>
  <si>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</si>
  <si>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</si>
  <si>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</si>
  <si>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</si>
  <si>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</si>
  <si>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</si>
  <si>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</si>
  <si>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</si>
  <si>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</si>
  <si>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</si>
  <si>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</si>
  <si>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</si>
  <si>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</si>
  <si>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</si>
  <si>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</si>
  <si>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</si>
  <si>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</si>
  <si>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</si>
  <si>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</si>
  <si>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</si>
  <si>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</si>
  <si>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</si>
  <si>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</si>
  <si>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</si>
  <si>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</si>
  <si>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</si>
  <si>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</si>
  <si>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</si>
  <si>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</si>
  <si>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</si>
  <si>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</si>
  <si>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</si>
  <si>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</si>
  <si>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</si>
  <si>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</si>
  <si>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</si>
  <si>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</si>
  <si>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</si>
  <si>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</si>
  <si>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</si>
  <si>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</si>
  <si>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</si>
  <si>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</si>
  <si>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</si>
  <si>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</si>
  <si>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</si>
  <si>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</si>
  <si>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</si>
  <si>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</si>
  <si>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</si>
  <si>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</si>
  <si>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</si>
  <si>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</si>
  <si>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</si>
  <si>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</si>
  <si>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</si>
  <si>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</si>
  <si>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</si>
  <si>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</si>
  <si>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</si>
  <si>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</si>
  <si>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</si>
  <si>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</si>
  <si>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</si>
  <si>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</si>
  <si>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</si>
  <si>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</si>
  <si>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</si>
  <si>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</si>
  <si>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</si>
  <si>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</si>
  <si>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</si>
  <si>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</si>
  <si>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</si>
  <si>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</si>
  <si>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</si>
  <si>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</si>
  <si>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</si>
  <si>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</si>
  <si>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</si>
  <si>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</si>
  <si>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</si>
  <si>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</si>
  <si>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</si>
  <si>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</si>
  <si>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</si>
  <si>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</si>
  <si>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</si>
  <si>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</si>
  <si>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</si>
  <si>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</si>
  <si>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</si>
  <si>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</si>
  <si>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</si>
  <si>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</si>
  <si>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</si>
  <si>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</si>
  <si>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</si>
  <si>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</si>
  <si>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</si>
  <si>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</si>
  <si>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</si>
  <si>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</si>
  <si>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</si>
  <si>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</si>
  <si>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</si>
  <si>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</si>
  <si>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</si>
  <si>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</si>
  <si>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</si>
  <si>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</si>
  <si>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</si>
  <si>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</si>
  <si>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</si>
  <si>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</si>
  <si>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</si>
  <si>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</si>
  <si>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</si>
  <si>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</si>
  <si>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</si>
  <si>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</si>
  <si>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</si>
  <si>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</si>
  <si>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</si>
  <si>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</si>
  <si>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</si>
  <si>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</si>
  <si>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</si>
  <si>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</si>
  <si>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</si>
  <si>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</si>
  <si>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</si>
  <si>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</si>
  <si>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</si>
  <si>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</si>
  <si>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</si>
  <si>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</si>
  <si>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</si>
  <si>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</si>
  <si>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</si>
  <si>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</si>
  <si>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</si>
  <si>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</si>
  <si>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</si>
  <si>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</si>
  <si>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</si>
  <si>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</si>
  <si>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</si>
  <si>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</si>
  <si>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</si>
  <si>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</si>
  <si>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</si>
  <si>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</si>
  <si>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</si>
  <si>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</si>
  <si>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</si>
  <si>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</si>
  <si>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</si>
  <si>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</si>
  <si>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</si>
  <si>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</si>
  <si>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</si>
  <si>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</si>
  <si>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</si>
  <si>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</si>
  <si>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</si>
  <si>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</si>
  <si>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</si>
  <si>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</si>
  <si>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</si>
  <si>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</si>
  <si>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</si>
  <si>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</si>
  <si>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</si>
  <si>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</si>
  <si>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</si>
  <si>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</si>
  <si>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</si>
  <si>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</si>
  <si>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</si>
  <si>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</si>
  <si>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</si>
  <si>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</si>
  <si>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</si>
  <si>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</si>
  <si>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</si>
  <si>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</si>
  <si>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</si>
  <si>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</si>
  <si>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</si>
  <si>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</si>
  <si>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</si>
  <si>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</si>
  <si>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</si>
  <si>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</si>
  <si>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</si>
  <si>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</si>
  <si>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</si>
  <si>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</si>
  <si>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</si>
  <si>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</si>
  <si>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</si>
  <si>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</si>
  <si>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</si>
  <si>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</si>
  <si>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</si>
  <si>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</si>
  <si>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</si>
  <si>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</si>
  <si>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</si>
  <si>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</si>
  <si>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</si>
  <si>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</si>
  <si>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</si>
  <si>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</si>
  <si>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</si>
  <si>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</si>
  <si>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</si>
  <si>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</si>
  <si>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</si>
  <si>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</si>
  <si>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</si>
  <si>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</si>
  <si>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</si>
  <si>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</si>
  <si>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</si>
  <si>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</si>
  <si>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</si>
  <si>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</si>
  <si>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</si>
  <si>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</si>
  <si>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</si>
  <si>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</si>
  <si>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</si>
  <si>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</si>
  <si>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</si>
  <si>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</si>
  <si>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</si>
  <si>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</si>
  <si>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</si>
  <si>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</si>
  <si>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</si>
  <si>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</si>
  <si>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</si>
  <si>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</si>
  <si>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</si>
  <si>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</si>
  <si>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</si>
  <si>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</si>
  <si>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</si>
  <si>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</si>
  <si>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</si>
  <si>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</si>
  <si>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</si>
  <si>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</si>
  <si>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</si>
  <si>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</si>
  <si>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</si>
  <si>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</si>
  <si>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</si>
  <si>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</si>
  <si>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</si>
  <si>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</si>
  <si>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</si>
  <si>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</si>
  <si>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</si>
  <si>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</si>
  <si>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</si>
  <si>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</si>
  <si>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</si>
  <si>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</si>
  <si>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</si>
  <si>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</si>
  <si>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</si>
  <si>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</si>
  <si>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</si>
  <si>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</si>
  <si>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</si>
  <si>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</si>
  <si>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</si>
  <si>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</si>
  <si>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</si>
  <si>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</si>
  <si>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</si>
  <si>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</si>
  <si>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</si>
  <si>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</si>
  <si>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</si>
  <si>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</si>
  <si>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</si>
  <si>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</si>
  <si>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</si>
  <si>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</si>
  <si>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</si>
  <si>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</si>
  <si>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</si>
  <si>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</si>
  <si>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</si>
  <si>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</si>
  <si>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</si>
  <si>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</si>
  <si>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</si>
  <si>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</si>
  <si>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</si>
  <si>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</si>
  <si>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</si>
  <si>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</si>
  <si>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</si>
  <si>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</si>
  <si>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</si>
  <si>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</si>
  <si>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</si>
  <si>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</si>
  <si>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</si>
  <si>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</si>
  <si>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</si>
  <si>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</si>
  <si>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</si>
  <si>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</si>
  <si>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</si>
  <si>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</si>
  <si>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</si>
  <si>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</si>
  <si>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</si>
  <si>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</si>
  <si>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</si>
  <si>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</si>
  <si>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</si>
  <si>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</si>
  <si>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</si>
  <si>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</si>
  <si>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</si>
  <si>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</si>
  <si>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</si>
  <si>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</si>
  <si>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</si>
  <si>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</si>
  <si>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</si>
  <si>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</si>
  <si>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</si>
  <si>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</si>
  <si>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</si>
  <si>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</si>
  <si>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</si>
  <si>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</si>
  <si>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</si>
  <si>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</si>
  <si>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</si>
  <si>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</si>
  <si>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</si>
  <si>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</si>
  <si>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</si>
  <si>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</si>
  <si>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</si>
  <si>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</si>
  <si>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</si>
  <si>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</si>
  <si>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</si>
  <si>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</si>
  <si>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</si>
  <si>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</si>
  <si>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</si>
  <si>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</si>
  <si>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</si>
  <si>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</si>
  <si>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</si>
  <si>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</si>
  <si>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</si>
  <si>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</si>
  <si>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</si>
  <si>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</si>
  <si>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</si>
  <si>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</si>
  <si>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</si>
  <si>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</si>
  <si>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</si>
  <si>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</si>
  <si>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</si>
  <si>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</si>
  <si>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</si>
  <si>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</si>
  <si>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</si>
  <si>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</si>
  <si>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</si>
  <si>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</si>
  <si>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</si>
  <si>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</si>
  <si>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</si>
  <si>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</si>
  <si>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</si>
  <si>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</si>
  <si>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</si>
  <si>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</si>
  <si>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</si>
  <si>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</si>
  <si>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</si>
  <si>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</si>
  <si>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</si>
  <si>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</si>
  <si>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</si>
  <si>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</si>
  <si>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</si>
  <si>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</si>
  <si>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</si>
  <si>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</si>
  <si>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</si>
  <si>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</si>
  <si>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</si>
  <si>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</si>
  <si>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</si>
  <si>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</si>
  <si>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</si>
  <si>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</si>
  <si>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</si>
  <si>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</si>
  <si>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</si>
  <si>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</si>
  <si>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</si>
  <si>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</si>
  <si>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</si>
  <si>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</si>
  <si>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</si>
  <si>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</si>
  <si>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</si>
  <si>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</si>
  <si>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</si>
  <si>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</si>
  <si>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</si>
  <si>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</si>
  <si>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</si>
  <si>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</si>
  <si>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</si>
  <si>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</si>
  <si>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</si>
  <si>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</si>
  <si>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</si>
  <si>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</si>
  <si>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</si>
  <si>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</si>
  <si>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</si>
  <si>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</si>
  <si>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</si>
  <si>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</si>
  <si>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</si>
  <si>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</si>
  <si>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</si>
  <si>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</si>
  <si>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</si>
  <si>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</si>
  <si>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</si>
  <si>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</si>
  <si>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</si>
  <si>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</si>
  <si>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</si>
  <si>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</si>
  <si>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</si>
  <si>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</si>
  <si>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</si>
  <si>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</si>
  <si>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</si>
  <si>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</si>
  <si>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</si>
  <si>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</si>
  <si>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</si>
  <si>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</si>
  <si>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</si>
  <si>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</si>
  <si>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</si>
  <si>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</si>
  <si>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</si>
  <si>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</si>
  <si>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</si>
  <si>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</si>
  <si>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</si>
  <si>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</si>
  <si>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</si>
  <si>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</si>
  <si>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</si>
  <si>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</si>
  <si>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</si>
  <si>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</si>
  <si>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</si>
  <si>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</si>
  <si>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</si>
  <si>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</si>
  <si>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</si>
  <si>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</si>
  <si>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</si>
  <si>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</si>
  <si>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</si>
  <si>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</si>
  <si>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</si>
  <si>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</si>
  <si>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</si>
  <si>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</si>
  <si>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</si>
  <si>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</si>
  <si>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</si>
  <si>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</si>
  <si>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</si>
  <si>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</si>
  <si>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</si>
  <si>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</si>
  <si>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</si>
  <si>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</si>
  <si>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</si>
  <si>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</si>
  <si>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</si>
  <si>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</si>
  <si>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</si>
  <si>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</si>
  <si>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</si>
  <si>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</si>
  <si>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</si>
  <si>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</si>
  <si>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</si>
  <si>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</si>
  <si>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</si>
  <si>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</si>
  <si>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</si>
  <si>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</si>
  <si>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</si>
  <si>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</si>
  <si>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</si>
  <si>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</si>
  <si>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</si>
  <si>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</si>
  <si>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</si>
  <si>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</si>
  <si>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</si>
  <si>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</si>
  <si>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</si>
  <si>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</si>
  <si>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</si>
  <si>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</si>
  <si>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</si>
  <si>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</si>
  <si>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</si>
  <si>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</si>
  <si>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</si>
  <si>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</si>
  <si>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</si>
  <si>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</si>
  <si>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</si>
  <si>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</si>
  <si>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</si>
  <si>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</si>
  <si>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</si>
  <si>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</si>
  <si>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</si>
  <si>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</si>
  <si>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</si>
  <si>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</si>
  <si>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</si>
  <si>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</si>
  <si>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</si>
  <si>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</si>
  <si>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</si>
  <si>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</si>
  <si>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</si>
  <si>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</si>
  <si>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</si>
  <si>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</si>
  <si>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</si>
  <si>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</si>
  <si>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</si>
  <si>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</si>
  <si>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</si>
  <si>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</si>
  <si>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</si>
  <si>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</si>
  <si>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</si>
  <si>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</si>
  <si>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</si>
  <si>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</si>
  <si>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</si>
  <si>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</si>
  <si>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</si>
  <si>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</si>
  <si>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</si>
  <si>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</si>
  <si>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</si>
  <si>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</si>
  <si>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</si>
  <si>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</si>
  <si>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</si>
  <si>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</si>
  <si>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</si>
  <si>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</si>
  <si>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</si>
  <si>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</si>
  <si>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</si>
  <si>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</si>
  <si>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</si>
  <si>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</si>
  <si>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</si>
  <si>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</si>
  <si>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</si>
  <si>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</si>
  <si>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</si>
  <si>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</si>
  <si>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</si>
  <si>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</si>
  <si>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</si>
  <si>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</si>
  <si>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</si>
  <si>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</si>
  <si>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</si>
  <si>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</si>
  <si>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</si>
  <si>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</si>
  <si>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</si>
  <si>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</si>
  <si>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</si>
  <si>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</si>
  <si>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</si>
  <si>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</si>
  <si>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</si>
  <si>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</si>
  <si>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</si>
  <si>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</si>
  <si>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</si>
  <si>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</si>
  <si>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</si>
  <si>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</si>
  <si>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</si>
  <si>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</si>
  <si>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</si>
  <si>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</si>
  <si>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</si>
  <si>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</si>
  <si>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</si>
  <si>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</si>
  <si>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</si>
  <si>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</si>
  <si>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</si>
  <si>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</si>
  <si>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</si>
  <si>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</si>
  <si>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</si>
  <si>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</si>
  <si>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</si>
  <si>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</si>
  <si>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</si>
  <si>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</si>
  <si>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</si>
  <si>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</si>
  <si>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</si>
  <si>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</si>
  <si>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</si>
  <si>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</si>
  <si>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</si>
  <si>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</si>
  <si>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</si>
  <si>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</si>
  <si>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</si>
  <si>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</si>
  <si>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</si>
  <si>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</si>
  <si>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</si>
  <si>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</si>
  <si>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</si>
  <si>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</si>
  <si>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</si>
  <si>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</si>
  <si>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</si>
  <si>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</si>
  <si>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</si>
  <si>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</si>
  <si>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</si>
  <si>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</si>
  <si>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</si>
  <si>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</si>
  <si>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</si>
  <si>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</si>
  <si>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</si>
  <si>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</si>
  <si>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</si>
  <si>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</si>
  <si>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</si>
  <si>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</si>
  <si>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</si>
  <si>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</si>
  <si>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</si>
  <si>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</si>
  <si>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</si>
  <si>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</si>
  <si>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</si>
  <si>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</si>
  <si>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</si>
  <si>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</si>
  <si>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</si>
  <si>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</si>
  <si>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</si>
  <si>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</si>
  <si>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</si>
  <si>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</si>
  <si>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</si>
  <si>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</si>
  <si>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</si>
  <si>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</si>
  <si>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</si>
  <si>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</si>
  <si>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</si>
  <si>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</si>
  <si>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</si>
  <si>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</si>
  <si>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</si>
  <si>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</si>
  <si>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</si>
  <si>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</si>
  <si>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</si>
  <si>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</si>
  <si>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</si>
  <si>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</si>
  <si>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</si>
  <si>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</si>
  <si>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</si>
  <si>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</si>
  <si>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</si>
  <si>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</si>
  <si>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</si>
  <si>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</si>
  <si>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</si>
  <si>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</si>
  <si>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</si>
  <si>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</si>
  <si>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</si>
  <si>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</si>
  <si>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</si>
  <si>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</si>
  <si>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</si>
  <si>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</si>
  <si>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</si>
  <si>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</si>
  <si>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</si>
  <si>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</si>
  <si>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</si>
  <si>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</si>
  <si>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</si>
  <si>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</si>
  <si>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</si>
  <si>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</si>
  <si>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</si>
  <si>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</si>
  <si>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</si>
  <si>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</si>
  <si>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</si>
  <si>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</si>
  <si>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</si>
  <si>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</si>
  <si>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</si>
  <si>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</si>
  <si>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</si>
  <si>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</si>
  <si>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</si>
  <si>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</si>
  <si>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</si>
  <si>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</si>
  <si>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</si>
  <si>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</si>
  <si>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</si>
  <si>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</si>
  <si>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</si>
  <si>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</si>
  <si>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</si>
  <si>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</si>
  <si>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</si>
  <si>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</si>
  <si>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</si>
  <si>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</si>
  <si>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</si>
  <si>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</si>
  <si>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</si>
  <si>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</si>
  <si>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</si>
  <si>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</si>
  <si>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</si>
  <si>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</si>
  <si>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</si>
  <si>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</si>
  <si>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</si>
  <si>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</si>
  <si>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</si>
  <si>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</si>
  <si>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</si>
  <si>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</si>
  <si>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</si>
  <si>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</si>
  <si>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</si>
  <si>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</si>
  <si>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</si>
  <si>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</si>
  <si>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</si>
  <si>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</si>
  <si>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</si>
  <si>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</si>
  <si>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</si>
  <si>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</si>
  <si>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</si>
  <si>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</si>
  <si>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</si>
  <si>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</si>
  <si>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</si>
  <si>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</si>
  <si>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</si>
  <si>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</si>
  <si>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</si>
  <si>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</si>
  <si>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</si>
  <si>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</si>
  <si>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</si>
  <si>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</si>
  <si>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</si>
  <si>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</si>
  <si>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</si>
  <si>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</si>
  <si>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</si>
  <si>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</si>
  <si>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</si>
  <si>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</si>
  <si>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</si>
  <si>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</si>
  <si>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</si>
  <si>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</si>
  <si>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</si>
  <si>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</si>
  <si>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</si>
  <si>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</si>
  <si>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</si>
  <si>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</si>
  <si>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</si>
  <si>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</si>
  <si>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</si>
  <si>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</si>
  <si>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</si>
  <si>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</si>
  <si>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</si>
  <si>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</si>
  <si>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</si>
  <si>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</si>
  <si>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</si>
  <si>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</si>
  <si>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</si>
  <si>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</si>
  <si>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</si>
  <si>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</si>
  <si>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</si>
  <si>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</si>
  <si>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</si>
  <si>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</si>
  <si>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</si>
  <si>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</si>
  <si>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</si>
  <si>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</si>
  <si>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</si>
  <si>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</si>
  <si>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</si>
  <si>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</si>
  <si>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</si>
  <si>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</si>
  <si>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</si>
  <si>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</si>
  <si>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</si>
  <si>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</si>
  <si>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</si>
  <si>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</si>
  <si>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</si>
  <si>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</si>
  <si>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</si>
  <si>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</si>
  <si>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</si>
  <si>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</si>
  <si>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</si>
  <si>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</si>
  <si>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</si>
  <si>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</si>
  <si>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</si>
  <si>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</si>
  <si>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</si>
  <si>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</si>
  <si>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</si>
  <si>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</si>
  <si>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</si>
  <si>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</si>
  <si>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</si>
  <si>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</si>
  <si>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</si>
  <si>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</si>
  <si>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</si>
  <si>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</si>
  <si>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</si>
  <si>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</si>
  <si>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</si>
  <si>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</si>
  <si>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</si>
  <si>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</si>
  <si>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</si>
  <si>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</si>
  <si>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</si>
  <si>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</si>
  <si>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</si>
  <si>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</si>
  <si>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</si>
  <si>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</si>
  <si>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</si>
  <si>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</si>
  <si>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</si>
  <si>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</si>
  <si>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</si>
  <si>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</si>
  <si>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</si>
  <si>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</si>
  <si>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</si>
  <si>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</si>
  <si>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</si>
  <si>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</si>
  <si>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</si>
  <si>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</si>
  <si>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</si>
  <si>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</si>
  <si>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</si>
  <si>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</si>
  <si>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</si>
  <si>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</si>
  <si>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</si>
  <si>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</si>
  <si>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</si>
  <si>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</si>
  <si>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</si>
  <si>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</si>
  <si>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</si>
  <si>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</si>
  <si>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</si>
  <si>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</si>
  <si>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</si>
  <si>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</si>
  <si>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</si>
  <si>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</si>
  <si>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</si>
  <si>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</si>
  <si>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</si>
  <si>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</si>
  <si>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</si>
  <si>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</si>
  <si>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</si>
  <si>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</si>
  <si>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</si>
  <si>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</si>
  <si>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</si>
  <si>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</si>
  <si>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</si>
  <si>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</si>
  <si>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</si>
  <si>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</si>
  <si>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</si>
  <si>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</si>
  <si>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</si>
  <si>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</si>
  <si>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</si>
  <si>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</si>
  <si>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</si>
  <si>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</si>
  <si>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</si>
  <si>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</si>
  <si>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</si>
  <si>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</si>
  <si>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</si>
  <si>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</si>
  <si>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</si>
  <si>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</si>
  <si>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</si>
  <si>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</si>
  <si>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</si>
  <si>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</si>
  <si>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</si>
  <si>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</si>
  <si>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</si>
  <si>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</si>
  <si>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</si>
  <si>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</si>
  <si>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</si>
  <si>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</si>
  <si>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</si>
  <si>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</si>
  <si>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</si>
  <si>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</si>
  <si>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</si>
  <si>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</si>
  <si>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</si>
  <si>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</si>
  <si>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</si>
  <si>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</si>
  <si>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</si>
  <si>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</si>
  <si>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</si>
  <si>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</si>
  <si>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</si>
  <si>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</si>
  <si>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</si>
  <si>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</si>
  <si>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</si>
  <si>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</si>
  <si>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</si>
  <si>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</si>
  <si>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</si>
  <si>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</si>
  <si>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</si>
  <si>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</si>
  <si>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</si>
  <si>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</si>
  <si>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</si>
  <si>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</si>
  <si>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</si>
  <si>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</si>
  <si>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</si>
  <si>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</si>
  <si>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</si>
  <si>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</si>
  <si>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</si>
  <si>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</si>
  <si>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</si>
  <si>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</si>
  <si>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</si>
  <si>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</si>
  <si>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</si>
  <si>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</si>
  <si>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</si>
  <si>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</si>
  <si>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</si>
  <si>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</si>
  <si>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</si>
  <si>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</si>
  <si>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</si>
  <si>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</si>
  <si>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</si>
  <si>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</si>
  <si>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</si>
  <si>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</si>
  <si>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</si>
  <si>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</si>
  <si>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</si>
  <si>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</si>
  <si>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</si>
  <si>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</si>
  <si>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</si>
  <si>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</si>
  <si>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</si>
  <si>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</si>
  <si>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</si>
  <si>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</si>
  <si>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</si>
  <si>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</si>
  <si>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</si>
  <si>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</si>
  <si>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</si>
  <si>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</si>
  <si>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</si>
  <si>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</si>
  <si>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</si>
  <si>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</si>
  <si>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</si>
  <si>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</si>
  <si>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</si>
  <si>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</si>
  <si>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</si>
  <si>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</si>
  <si>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</si>
  <si>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</si>
  <si>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</si>
  <si>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</si>
  <si>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</si>
  <si>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</si>
  <si>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</si>
  <si>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</si>
  <si>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</si>
  <si>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</si>
  <si>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</si>
  <si>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</si>
  <si>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</si>
  <si>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</si>
  <si>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</si>
  <si>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</si>
  <si>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</si>
  <si>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</si>
  <si>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</si>
  <si>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</si>
  <si>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</si>
  <si>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</si>
  <si>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</si>
  <si>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</si>
  <si>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</si>
  <si>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</si>
  <si>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</si>
  <si>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</si>
  <si>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</si>
  <si>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</si>
  <si>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</si>
  <si>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</si>
  <si>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</si>
  <si>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</si>
  <si>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</si>
  <si>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</si>
  <si>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</si>
  <si>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</si>
  <si>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</si>
  <si>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</si>
  <si>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</si>
  <si>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</si>
  <si>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</si>
  <si>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</si>
  <si>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</si>
  <si>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</si>
  <si>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</si>
  <si>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</si>
  <si>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</si>
  <si>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</si>
  <si>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</si>
  <si>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</si>
  <si>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</si>
  <si>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</si>
  <si>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</si>
  <si>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</si>
  <si>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</si>
  <si>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</si>
  <si>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</si>
  <si>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</si>
  <si>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</si>
  <si>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</si>
  <si>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</si>
  <si>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</si>
  <si>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</si>
  <si>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</si>
  <si>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</si>
  <si>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</si>
  <si>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</si>
  <si>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</si>
  <si>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</si>
  <si>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</si>
  <si>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</si>
  <si>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</si>
  <si>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</si>
  <si>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</si>
  <si>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</si>
  <si>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</si>
  <si>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</si>
  <si>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</si>
  <si>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</si>
  <si>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</si>
  <si>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</si>
  <si>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</si>
  <si>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</si>
  <si>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</si>
  <si>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</si>
  <si>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</si>
  <si>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</si>
  <si>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</si>
  <si>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</si>
  <si>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</si>
  <si>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</si>
  <si>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</si>
  <si>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</si>
  <si>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</si>
  <si>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</si>
  <si>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</si>
  <si>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</si>
  <si>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</si>
  <si>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</si>
  <si>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</si>
  <si>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</si>
  <si>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</si>
  <si>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</si>
  <si>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</si>
  <si>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</si>
  <si>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</si>
  <si>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</si>
  <si>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</si>
  <si>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</si>
  <si>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</si>
  <si>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</si>
  <si>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</si>
  <si>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</si>
  <si>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</si>
  <si>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</si>
  <si>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</si>
  <si>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</si>
  <si>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</si>
  <si>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</si>
  <si>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</si>
  <si>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</si>
  <si>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</si>
  <si>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</si>
  <si>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</si>
  <si>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</si>
  <si>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</si>
  <si>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</si>
  <si>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</si>
  <si>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</si>
  <si>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</si>
  <si>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</si>
  <si>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</si>
  <si>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</si>
  <si>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</si>
  <si>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</si>
  <si>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</si>
  <si>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</si>
  <si>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</si>
  <si>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</si>
  <si>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</si>
  <si>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</si>
  <si>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</si>
  <si>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</si>
  <si>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</si>
  <si>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</si>
  <si>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</si>
  <si>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</si>
  <si>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</si>
  <si>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</si>
  <si>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</si>
  <si>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</si>
  <si>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</si>
  <si>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</si>
  <si>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</si>
  <si>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</si>
  <si>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</si>
  <si>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</si>
  <si>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</si>
  <si>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</si>
  <si>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</si>
  <si>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</si>
  <si>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</si>
  <si>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</si>
  <si>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</si>
  <si>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</si>
  <si>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</si>
  <si>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</si>
  <si>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</si>
  <si>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</si>
  <si>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</si>
  <si>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</si>
  <si>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</si>
  <si>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</si>
  <si>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</si>
  <si>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</si>
  <si>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</si>
  <si>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</si>
  <si>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</si>
  <si>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</si>
  <si>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</si>
  <si>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</si>
  <si>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</si>
  <si>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</si>
  <si>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</si>
  <si>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</si>
  <si>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</si>
  <si>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</si>
  <si>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</si>
  <si>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</si>
  <si>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</si>
  <si>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</si>
  <si>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</si>
  <si>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</si>
  <si>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</si>
  <si>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</si>
  <si>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</si>
  <si>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</si>
  <si>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</si>
  <si>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</si>
  <si>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</si>
  <si>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</si>
  <si>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</si>
  <si>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</si>
  <si>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</si>
  <si>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</si>
  <si>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</si>
  <si>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</si>
  <si>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</si>
  <si>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</si>
  <si>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</si>
  <si>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</si>
  <si>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</si>
  <si>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</si>
  <si>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</si>
  <si>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</si>
  <si>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</si>
  <si>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</si>
  <si>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</si>
  <si>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</si>
  <si>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</si>
  <si>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</si>
  <si>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</si>
  <si>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</si>
  <si>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</si>
  <si>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</si>
  <si>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</si>
  <si>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</si>
  <si>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</si>
  <si>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</si>
  <si>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</si>
  <si>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</si>
  <si>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</si>
  <si>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</si>
  <si>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</si>
  <si>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</si>
  <si>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</si>
  <si>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</si>
  <si>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</si>
  <si>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</si>
  <si>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</si>
  <si>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</si>
  <si>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</si>
  <si>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</si>
  <si>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</si>
  <si>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</si>
  <si>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</si>
  <si>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</si>
  <si>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</si>
  <si>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</si>
  <si>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</si>
  <si>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</si>
  <si>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</si>
  <si>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</si>
  <si>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</si>
  <si>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</si>
  <si>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</si>
  <si>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</si>
  <si>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</si>
  <si>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</si>
  <si>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</si>
  <si>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</si>
  <si>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</si>
  <si>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</si>
  <si>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</si>
  <si>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</si>
  <si>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</si>
  <si>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</si>
  <si>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</si>
  <si>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</si>
  <si>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</si>
  <si>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</si>
  <si>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</si>
  <si>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</si>
  <si>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</si>
  <si>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</si>
  <si>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</si>
  <si>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</si>
  <si>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</si>
  <si>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</si>
  <si>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</si>
  <si>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</si>
  <si>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</si>
  <si>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</si>
  <si>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</si>
  <si>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</si>
  <si>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</si>
  <si>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</si>
  <si>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</si>
  <si>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</si>
  <si>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</si>
  <si>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</si>
  <si>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</si>
  <si>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</si>
  <si>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</si>
  <si>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</si>
  <si>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</si>
  <si>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</si>
  <si>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</si>
  <si>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</si>
  <si>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</si>
  <si>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</si>
  <si>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</si>
  <si>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</si>
  <si>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</si>
  <si>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</si>
  <si>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</si>
  <si>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</si>
  <si>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</si>
  <si>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</si>
  <si>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</si>
  <si>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</si>
  <si>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</si>
  <si>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</si>
  <si>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</si>
  <si>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</si>
  <si>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</si>
  <si>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</si>
  <si>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</si>
  <si>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</si>
  <si>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</si>
  <si>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</si>
  <si>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</si>
  <si>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</si>
  <si>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</si>
  <si>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</si>
  <si>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</si>
  <si>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</si>
  <si>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</si>
  <si>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</si>
  <si>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</si>
  <si>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</si>
  <si>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</si>
  <si>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</si>
  <si>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</si>
  <si>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</si>
  <si>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</si>
  <si>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</si>
  <si>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</si>
  <si>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</si>
  <si>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</si>
  <si>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</si>
  <si>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</si>
  <si>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</si>
  <si>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</si>
  <si>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</si>
  <si>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</si>
  <si>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</si>
  <si>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</si>
  <si>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</si>
  <si>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</si>
  <si>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</si>
  <si>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</si>
  <si>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</si>
  <si>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</si>
  <si>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</si>
  <si>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</si>
  <si>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</si>
  <si>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</si>
  <si>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</si>
  <si>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</si>
  <si>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</si>
  <si>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</si>
  <si>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</si>
  <si>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</si>
  <si>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</si>
  <si>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</si>
  <si>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</si>
  <si>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</si>
  <si>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</si>
  <si>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</si>
  <si>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</si>
  <si>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</si>
  <si>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</si>
  <si>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</si>
  <si>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</si>
  <si>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</si>
  <si>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</si>
  <si>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</si>
  <si>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</si>
  <si>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</si>
  <si>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</si>
  <si>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</si>
  <si>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</si>
  <si>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</si>
  <si>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</si>
  <si>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</si>
  <si>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</si>
  <si>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</si>
  <si>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</si>
  <si>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</si>
  <si>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</si>
  <si>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</si>
  <si>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</si>
  <si>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</si>
  <si>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</si>
  <si>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</si>
  <si>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</si>
  <si>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</si>
  <si>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</si>
  <si>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</si>
  <si>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</si>
  <si>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</si>
  <si>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</si>
  <si>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</si>
  <si>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</si>
  <si>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</si>
  <si>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</si>
  <si>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</si>
  <si>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</si>
  <si>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</si>
  <si>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</si>
  <si>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</si>
  <si>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</si>
  <si>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</si>
  <si>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</si>
  <si>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</si>
  <si>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</si>
  <si>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</si>
  <si>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</si>
  <si>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</si>
  <si>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</si>
  <si>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</si>
  <si>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</si>
  <si>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</si>
  <si>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</si>
  <si>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</si>
  <si>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</si>
  <si>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</si>
  <si>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</si>
  <si>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</si>
  <si>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</si>
  <si>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</si>
  <si>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</si>
  <si>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</si>
  <si>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</si>
  <si>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</si>
  <si>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</si>
  <si>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</si>
  <si>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</si>
  <si>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</si>
  <si>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</si>
  <si>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</si>
  <si>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</si>
  <si>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</si>
  <si>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</si>
  <si>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</si>
  <si>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</si>
  <si>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</si>
  <si>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</si>
  <si>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</si>
  <si>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</si>
  <si>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</si>
  <si>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</si>
  <si>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</si>
  <si>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</si>
  <si>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</si>
  <si>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</si>
  <si>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</si>
  <si>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</si>
  <si>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</si>
  <si>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</si>
  <si>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</si>
  <si>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</si>
  <si>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</si>
  <si>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</si>
  <si>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</si>
  <si>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</si>
  <si>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</si>
  <si>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</si>
  <si>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</si>
  <si>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</si>
  <si>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</si>
  <si>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</si>
  <si>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</si>
  <si>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</si>
  <si>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</si>
  <si>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</si>
  <si>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</si>
  <si>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</si>
  <si>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</si>
  <si>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</si>
  <si>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</si>
  <si>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</si>
  <si>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</si>
  <si>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</si>
  <si>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</si>
  <si>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</si>
  <si>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</si>
  <si>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</si>
  <si>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</si>
  <si>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</si>
  <si>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</si>
  <si>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</si>
  <si>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</si>
  <si>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</si>
  <si>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</si>
  <si>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</si>
  <si>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</si>
  <si>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</si>
  <si>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</si>
  <si>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</si>
  <si>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</si>
  <si>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</si>
  <si>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</si>
  <si>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</si>
  <si>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</si>
  <si>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</si>
  <si>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</si>
  <si>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</si>
  <si>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</si>
  <si>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</si>
  <si>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</si>
  <si>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</si>
  <si>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</si>
  <si>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</si>
  <si>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</si>
  <si>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</si>
  <si>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</si>
  <si>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</si>
  <si>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</si>
  <si>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</si>
  <si>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</si>
  <si>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</si>
  <si>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</si>
  <si>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</si>
  <si>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</si>
  <si>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</si>
  <si>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</si>
  <si>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</si>
  <si>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</si>
  <si>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</si>
  <si>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</si>
  <si>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</si>
  <si>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</si>
  <si>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</si>
  <si>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</si>
  <si>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</si>
  <si>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</si>
  <si>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</si>
  <si>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</si>
  <si>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</si>
  <si>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</si>
  <si>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</si>
  <si>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</si>
  <si>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</si>
  <si>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</si>
  <si>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</si>
  <si>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</si>
  <si>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</si>
  <si>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</si>
  <si>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</si>
  <si>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</si>
  <si>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</si>
  <si>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</si>
  <si>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</si>
  <si>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</si>
  <si>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</si>
  <si>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</si>
  <si>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</si>
  <si>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</si>
  <si>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</si>
  <si>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</si>
  <si>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</si>
  <si>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</si>
  <si>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</si>
  <si>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</si>
  <si>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</si>
  <si>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</si>
  <si>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</si>
  <si>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</si>
  <si>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</si>
  <si>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</si>
  <si>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</si>
  <si>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</si>
  <si>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</si>
  <si>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</si>
  <si>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</si>
  <si>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</si>
  <si>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</si>
  <si>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</si>
  <si>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</si>
  <si>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</si>
  <si>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</si>
  <si>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</si>
  <si>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</si>
  <si>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</si>
  <si>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</si>
  <si>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</si>
  <si>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</si>
  <si>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</si>
  <si>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</si>
  <si>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</si>
  <si>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</si>
  <si>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</si>
  <si>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</si>
  <si>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</si>
  <si>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</si>
  <si>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</si>
  <si>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</si>
  <si>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</si>
  <si>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</si>
  <si>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</si>
  <si>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</si>
  <si>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</si>
  <si>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</si>
  <si>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</si>
  <si>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</si>
  <si>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</si>
  <si>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</si>
  <si>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</si>
  <si>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</si>
  <si>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</si>
  <si>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</si>
  <si>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</si>
  <si>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</si>
  <si>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</si>
  <si>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</si>
  <si>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</si>
  <si>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</si>
  <si>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</si>
  <si>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</si>
  <si>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</si>
  <si>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</si>
  <si>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</si>
  <si>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</si>
  <si>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</si>
  <si>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</si>
  <si>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</si>
  <si>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</si>
  <si>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</si>
  <si>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</si>
  <si>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</si>
  <si>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</si>
  <si>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</si>
  <si>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</si>
  <si>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</si>
  <si>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</si>
  <si>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</si>
  <si>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</si>
  <si>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</si>
  <si>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</si>
  <si>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</si>
  <si>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</si>
  <si>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</si>
  <si>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</si>
  <si>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</si>
  <si>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</si>
  <si>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</si>
  <si>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</si>
  <si>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</si>
  <si>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</si>
  <si>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</si>
  <si>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</si>
  <si>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</si>
  <si>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</si>
  <si>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</si>
  <si>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</si>
  <si>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</si>
  <si>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</si>
  <si>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</si>
  <si>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</si>
  <si>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</si>
  <si>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</si>
  <si>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</si>
  <si>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</si>
  <si>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</si>
  <si>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</si>
  <si>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</si>
  <si>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</si>
  <si>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</si>
  <si>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</si>
  <si>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</si>
  <si>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</si>
  <si>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</si>
  <si>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</si>
  <si>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</si>
  <si>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</si>
  <si>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</si>
  <si>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</si>
  <si>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</si>
  <si>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</si>
  <si>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</si>
  <si>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</si>
  <si>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</si>
  <si>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</si>
  <si>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</si>
  <si>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</si>
  <si>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</si>
  <si>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</si>
  <si>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</si>
  <si>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</si>
  <si>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</si>
  <si>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</si>
  <si>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</si>
  <si>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</si>
  <si>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</si>
  <si>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</si>
  <si>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</si>
  <si>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</si>
  <si>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</si>
  <si>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</si>
  <si>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</si>
  <si>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</si>
  <si>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</si>
  <si>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</si>
  <si>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</si>
  <si>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</si>
  <si>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</si>
  <si>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</si>
  <si>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</si>
  <si>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</si>
  <si>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</si>
  <si>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</si>
  <si>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</si>
  <si>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</si>
  <si>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</si>
  <si>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</si>
  <si>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</si>
  <si>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</si>
  <si>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</si>
  <si>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</si>
  <si>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</si>
  <si>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</si>
  <si>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</si>
  <si>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</si>
  <si>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</si>
  <si>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</si>
  <si>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</si>
  <si>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</si>
  <si>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</si>
  <si>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</si>
  <si>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</si>
  <si>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</si>
  <si>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</si>
  <si>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</si>
  <si>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</si>
  <si>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</si>
  <si>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</si>
  <si>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</si>
  <si>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</si>
  <si>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</si>
  <si>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</si>
  <si>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</si>
  <si>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</si>
  <si>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</si>
  <si>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</si>
  <si>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</si>
  <si>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</si>
  <si>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</si>
  <si>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</si>
  <si>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</si>
  <si>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</si>
  <si>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</si>
  <si>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</si>
  <si>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</si>
  <si>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</si>
  <si>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</si>
  <si>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</si>
  <si>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</si>
  <si>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</si>
  <si>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</si>
  <si>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</si>
  <si>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</si>
  <si>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</si>
  <si>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</si>
  <si>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</si>
  <si>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</si>
  <si>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</si>
  <si>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</si>
  <si>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</si>
  <si>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</si>
  <si>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</si>
  <si>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</si>
  <si>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</si>
  <si>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</si>
  <si>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</si>
  <si>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</si>
  <si>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</si>
  <si>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</si>
  <si>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</si>
  <si>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</si>
  <si>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</si>
  <si>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</si>
  <si>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</si>
  <si>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</si>
  <si>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</si>
  <si>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</si>
  <si>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</si>
  <si>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</si>
  <si>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</si>
  <si>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</si>
  <si>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</si>
  <si>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</si>
  <si>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</si>
  <si>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</si>
  <si>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</si>
  <si>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</si>
  <si>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</si>
  <si>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</si>
  <si>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</si>
  <si>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</si>
  <si>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</si>
  <si>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</si>
  <si>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</si>
  <si>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</si>
  <si>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</si>
  <si>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</si>
  <si>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</si>
  <si>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</si>
  <si>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</si>
  <si>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</si>
  <si>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</si>
  <si>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</si>
  <si>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</si>
  <si>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</si>
  <si>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</si>
  <si>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</si>
  <si>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</si>
  <si>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</si>
  <si>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</si>
  <si>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</si>
  <si>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</si>
  <si>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</si>
  <si>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</si>
  <si>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</si>
  <si>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</si>
  <si>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</si>
  <si>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</si>
  <si>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</si>
  <si>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</si>
  <si>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</si>
  <si>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</si>
  <si>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</si>
  <si>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</si>
  <si>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</si>
  <si>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</si>
  <si>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</si>
  <si>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</si>
  <si>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</si>
  <si>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</si>
  <si>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</si>
  <si>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</si>
  <si>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</si>
  <si>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</si>
  <si>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</si>
  <si>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</si>
  <si>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</si>
  <si>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</si>
  <si>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</si>
  <si>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</si>
  <si>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</si>
  <si>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</si>
  <si>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</si>
  <si>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</si>
  <si>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</si>
  <si>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</si>
  <si>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</si>
  <si>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</si>
  <si>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</si>
  <si>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</si>
  <si>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</si>
  <si>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</si>
  <si>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</si>
  <si>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</si>
  <si>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</si>
  <si>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</si>
  <si>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</si>
  <si>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</si>
  <si>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</si>
  <si>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</si>
  <si>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</si>
  <si>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</si>
  <si>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</si>
  <si>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</si>
  <si>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</si>
  <si>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</si>
  <si>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</si>
  <si>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</si>
  <si>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</si>
  <si>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</si>
  <si>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</si>
  <si>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</si>
  <si>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</si>
  <si>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</si>
  <si>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</si>
  <si>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</si>
  <si>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</si>
  <si>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</si>
  <si>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</si>
  <si>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</si>
  <si>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</si>
  <si>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</si>
  <si>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</si>
  <si>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</si>
  <si>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</si>
  <si>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</si>
  <si>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</si>
  <si>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</si>
  <si>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</si>
  <si>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</si>
  <si>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</si>
  <si>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</si>
  <si>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</si>
  <si>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</si>
  <si>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</si>
  <si>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</si>
  <si>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</si>
  <si>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</si>
  <si>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</si>
  <si>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</si>
  <si>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</si>
  <si>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</si>
  <si>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</si>
  <si>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</si>
  <si>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</si>
  <si>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</si>
  <si>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</si>
  <si>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</si>
  <si>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</si>
  <si>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</si>
  <si>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</si>
  <si>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</si>
  <si>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</si>
  <si>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</si>
  <si>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</si>
  <si>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</si>
  <si>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</si>
  <si>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</si>
  <si>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</si>
  <si>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</si>
  <si>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</si>
  <si>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</si>
  <si>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</si>
  <si>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</si>
  <si>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</si>
  <si>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</si>
  <si>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</si>
  <si>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</si>
  <si>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</si>
  <si>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</si>
  <si>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</si>
  <si>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</si>
  <si>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</si>
  <si>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</si>
  <si>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</si>
  <si>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</si>
  <si>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</si>
  <si>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</si>
  <si>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</si>
  <si>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</si>
  <si>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</si>
  <si>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</si>
  <si>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</si>
  <si>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</si>
  <si>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</si>
  <si>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</si>
  <si>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</si>
  <si>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</si>
  <si>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</si>
  <si>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</si>
  <si>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</si>
  <si>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</si>
  <si>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</si>
  <si>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</si>
  <si>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</si>
  <si>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</si>
  <si>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</si>
  <si>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</si>
  <si>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</si>
  <si>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</si>
  <si>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</si>
  <si>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</si>
  <si>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</si>
  <si>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</si>
  <si>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</si>
  <si>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</si>
  <si>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</si>
  <si>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</si>
  <si>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</si>
  <si>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</si>
  <si>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</si>
  <si>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</si>
  <si>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</si>
  <si>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</si>
  <si>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</si>
  <si>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</si>
  <si>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</si>
  <si>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</si>
  <si>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</si>
  <si>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</si>
  <si>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</si>
  <si>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</si>
  <si>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</si>
  <si>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</si>
  <si>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</si>
  <si>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</si>
  <si>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</si>
  <si>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</si>
  <si>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</si>
  <si>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</si>
  <si>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</si>
  <si>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</si>
  <si>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</si>
  <si>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</si>
  <si>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</si>
  <si>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</si>
  <si>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</si>
  <si>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</si>
  <si>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</si>
  <si>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</si>
  <si>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</si>
  <si>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</si>
  <si>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</si>
  <si>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</si>
  <si>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</si>
  <si>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</si>
  <si>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</si>
  <si>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</si>
  <si>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</si>
  <si>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</si>
  <si>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</si>
  <si>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</si>
  <si>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</si>
  <si>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</si>
  <si>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</si>
  <si>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</si>
  <si>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</si>
  <si>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</si>
  <si>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</si>
  <si>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</si>
  <si>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</si>
  <si>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</si>
  <si>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</si>
  <si>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</si>
  <si>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</si>
  <si>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</si>
  <si>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</si>
  <si>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</si>
  <si>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</si>
  <si>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</si>
  <si>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</si>
  <si>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</si>
  <si>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</si>
  <si>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</si>
  <si>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</si>
  <si>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</si>
  <si>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</si>
  <si>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</si>
  <si>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</si>
  <si>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</si>
  <si>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</si>
  <si>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</si>
  <si>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</si>
  <si>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</si>
  <si>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</si>
  <si>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</si>
  <si>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</si>
  <si>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</si>
  <si>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</si>
  <si>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</si>
  <si>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</si>
  <si>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</si>
  <si>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</si>
  <si>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</si>
  <si>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</si>
  <si>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</si>
  <si>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</si>
  <si>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</si>
  <si>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</si>
  <si>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</si>
  <si>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</si>
  <si>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</si>
  <si>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</si>
  <si>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</si>
  <si>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</si>
  <si>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</si>
  <si>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</si>
  <si>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</si>
  <si>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</si>
  <si>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</si>
  <si>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</si>
  <si>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</si>
  <si>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</si>
  <si>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</si>
  <si>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</si>
  <si>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</si>
  <si>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</si>
  <si>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</si>
  <si>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</si>
  <si>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</si>
  <si>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</si>
  <si>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</si>
  <si>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</si>
  <si>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</si>
  <si>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</si>
  <si>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</si>
  <si>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</si>
  <si>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</si>
  <si>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</si>
  <si>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</si>
  <si>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</si>
  <si>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</si>
  <si>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</si>
  <si>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</si>
  <si>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</si>
  <si>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</si>
  <si>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</si>
  <si>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</si>
  <si>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</si>
  <si>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</si>
  <si>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</si>
  <si>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</si>
  <si>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</si>
  <si>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</si>
  <si>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</si>
  <si>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</si>
  <si>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</si>
  <si>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</si>
  <si>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</si>
  <si>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</si>
  <si>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</si>
  <si>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</si>
  <si>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</si>
  <si>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</si>
  <si>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</si>
  <si>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</si>
  <si>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</si>
  <si>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</si>
  <si>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</si>
  <si>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</si>
  <si>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</si>
  <si>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</si>
  <si>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</si>
  <si>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</si>
  <si>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</si>
  <si>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</si>
  <si>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</si>
  <si>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</si>
  <si>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</si>
  <si>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</si>
  <si>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</si>
  <si>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</si>
  <si>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</si>
  <si>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</si>
  <si>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</si>
  <si>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</si>
  <si>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</si>
  <si>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</si>
  <si>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</si>
  <si>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</si>
  <si>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</si>
  <si>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</si>
  <si>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</si>
  <si>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</si>
  <si>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</si>
  <si>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</si>
  <si>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</si>
  <si>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</si>
  <si>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</si>
  <si>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</si>
  <si>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</si>
  <si>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</si>
  <si>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</si>
  <si>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</si>
  <si>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</si>
  <si>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</si>
  <si>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</si>
  <si>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</si>
  <si>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</si>
  <si>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</si>
  <si>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</si>
  <si>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</si>
  <si>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</si>
  <si>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</si>
  <si>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</si>
  <si>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</si>
  <si>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</si>
  <si>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</si>
  <si>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</si>
  <si>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</si>
  <si>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</si>
  <si>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</si>
  <si>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</si>
  <si>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</si>
  <si>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</si>
  <si>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</si>
  <si>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</si>
  <si>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</si>
  <si>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</si>
  <si>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</si>
  <si>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</si>
  <si>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</si>
  <si>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</si>
  <si>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</si>
  <si>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</si>
  <si>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</si>
  <si>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</si>
  <si>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</si>
  <si>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</si>
  <si>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</si>
  <si>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</si>
  <si>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</si>
  <si>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</si>
  <si>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</si>
  <si>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</si>
  <si>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</si>
  <si>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</si>
  <si>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</si>
  <si>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</si>
  <si>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</si>
  <si>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</si>
  <si>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</si>
  <si>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</si>
  <si>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</si>
  <si>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</si>
  <si>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</si>
  <si>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</si>
  <si>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</si>
  <si>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</si>
  <si>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</si>
  <si>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</si>
  <si>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</si>
  <si>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</si>
  <si>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</si>
  <si>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</si>
  <si>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</si>
  <si>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</si>
  <si>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</si>
  <si>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</si>
  <si>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</si>
  <si>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</si>
  <si>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</si>
  <si>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</si>
  <si>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</si>
  <si>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</si>
  <si>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</si>
  <si>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</si>
  <si>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</si>
  <si>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</si>
  <si>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</si>
  <si>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</si>
  <si>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</si>
  <si>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</si>
  <si>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</si>
  <si>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</si>
  <si>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</si>
  <si>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</si>
  <si>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</si>
  <si>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</si>
  <si>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</si>
  <si>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</si>
  <si>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</si>
  <si>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</si>
  <si>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</si>
  <si>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</si>
  <si>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</si>
  <si>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</si>
  <si>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</si>
  <si>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</si>
  <si>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</si>
  <si>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</si>
  <si>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</si>
  <si>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</si>
  <si>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</si>
  <si>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</si>
  <si>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</si>
  <si>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</si>
  <si>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</si>
  <si>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</si>
  <si>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</si>
  <si>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</si>
  <si>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</si>
  <si>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</si>
  <si>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</si>
  <si>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</si>
  <si>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</si>
  <si>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</si>
  <si>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</si>
  <si>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</si>
  <si>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</si>
  <si>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</si>
  <si>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</si>
  <si>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</si>
  <si>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</si>
  <si>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</si>
  <si>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</si>
  <si>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</si>
  <si>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</si>
  <si>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</si>
  <si>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</si>
  <si>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</si>
  <si>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</si>
  <si>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</si>
  <si>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</si>
  <si>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</si>
  <si>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</si>
  <si>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</si>
  <si>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</si>
  <si>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</si>
  <si>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</si>
  <si>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</si>
  <si>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</si>
  <si>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</si>
  <si>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</si>
  <si>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</si>
  <si>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</si>
  <si>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</si>
  <si>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</si>
  <si>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</si>
  <si>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</si>
  <si>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</si>
  <si>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</si>
  <si>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</si>
  <si>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</si>
  <si>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</si>
  <si>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</si>
  <si>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</si>
  <si>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</si>
  <si>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</si>
  <si>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</si>
  <si>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</si>
  <si>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</si>
  <si>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</si>
  <si>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</si>
  <si>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</si>
  <si>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</si>
  <si>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</si>
  <si>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</si>
  <si>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</si>
  <si>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</si>
  <si>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</si>
  <si>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</si>
  <si>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</si>
  <si>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</si>
  <si>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</si>
  <si>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</si>
  <si>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</si>
  <si>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</si>
  <si>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</si>
  <si>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</si>
  <si>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</si>
  <si>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</si>
  <si>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</si>
  <si>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</si>
  <si>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</si>
  <si>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</si>
  <si>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</si>
  <si>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</si>
  <si>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</si>
  <si>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</si>
  <si>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</si>
  <si>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</si>
  <si>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</si>
  <si>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</si>
  <si>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</si>
  <si>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</si>
  <si>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</si>
  <si>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</si>
  <si>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</si>
  <si>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</si>
  <si>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</si>
  <si>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</si>
  <si>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</si>
  <si>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</si>
  <si>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</si>
  <si>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</si>
  <si>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</si>
  <si>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</si>
  <si>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</si>
  <si>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</si>
  <si>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</si>
  <si>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</si>
  <si>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</si>
  <si>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</si>
  <si>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</si>
  <si>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</si>
  <si>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</si>
  <si>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</si>
  <si>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</si>
  <si>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</si>
  <si>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</si>
  <si>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</si>
  <si>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</si>
  <si>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</si>
  <si>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</si>
  <si>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</si>
  <si>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</si>
  <si>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</si>
  <si>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</si>
  <si>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</si>
  <si>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</si>
  <si>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</si>
  <si>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</si>
  <si>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</si>
  <si>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</si>
  <si>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</si>
  <si>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</si>
  <si>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</si>
  <si>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</si>
  <si>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</si>
  <si>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</si>
  <si>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</si>
  <si>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</si>
  <si>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</si>
  <si>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</si>
  <si>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</si>
  <si>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</si>
  <si>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</si>
  <si>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</si>
  <si>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</si>
  <si>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</si>
  <si>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</si>
  <si>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</si>
  <si>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</si>
  <si>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</si>
  <si>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</si>
  <si>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</si>
  <si>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</si>
  <si>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</si>
  <si>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</si>
  <si>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</si>
  <si>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</si>
  <si>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</si>
  <si>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</si>
  <si>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</si>
  <si>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</si>
  <si>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</si>
  <si>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</si>
  <si>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</si>
  <si>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</si>
  <si>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</si>
  <si>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</si>
  <si>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</si>
  <si>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</si>
  <si>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</si>
  <si>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</si>
  <si>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</si>
  <si>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</si>
  <si>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</si>
  <si>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</si>
  <si>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</si>
  <si>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</si>
  <si>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</si>
  <si>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</si>
  <si>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</si>
  <si>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</si>
  <si>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</si>
  <si>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</si>
  <si>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</si>
  <si>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</si>
  <si>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</si>
  <si>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</si>
  <si>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</si>
  <si>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</si>
  <si>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</si>
  <si>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</si>
  <si>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</si>
  <si>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</si>
  <si>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</si>
  <si>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</si>
  <si>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</si>
  <si>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</si>
  <si>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</si>
  <si>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</si>
  <si>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</si>
  <si>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</si>
  <si>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</si>
  <si>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</si>
  <si>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</si>
  <si>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</si>
  <si>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</si>
  <si>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</si>
  <si>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</si>
  <si>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</si>
  <si>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</si>
  <si>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</si>
  <si>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</si>
  <si>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</si>
  <si>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</si>
  <si>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</si>
  <si>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</si>
  <si>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</si>
  <si>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</si>
  <si>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</si>
  <si>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</si>
  <si>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</si>
  <si>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</si>
  <si>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</si>
  <si>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</si>
  <si>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</si>
  <si>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</si>
  <si>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</si>
  <si>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</si>
  <si>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</si>
  <si>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</si>
  <si>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</si>
  <si>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</si>
  <si>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</si>
  <si>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</si>
  <si>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</si>
  <si>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</si>
  <si>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</si>
  <si>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</si>
  <si>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</si>
  <si>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</si>
  <si>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</si>
  <si>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</si>
  <si>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</si>
  <si>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</si>
  <si>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</si>
  <si>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</si>
  <si>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</si>
  <si>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</si>
  <si>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</si>
  <si>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</si>
  <si>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</si>
  <si>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</si>
  <si>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</si>
  <si>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</si>
  <si>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</si>
  <si>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</si>
  <si>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</si>
  <si>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</si>
  <si>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</si>
  <si>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</si>
  <si>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</si>
  <si>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</si>
  <si>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</si>
  <si>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</si>
  <si>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</si>
  <si>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</si>
  <si>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</si>
  <si>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</si>
  <si>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</si>
  <si>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</si>
  <si>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</si>
  <si>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</si>
  <si>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</si>
  <si>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</si>
  <si>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</si>
  <si>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</si>
  <si>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</si>
  <si>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</si>
  <si>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</si>
  <si>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</si>
  <si>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</si>
  <si>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</si>
  <si>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</si>
  <si>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</si>
  <si>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</si>
  <si>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</si>
  <si>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</si>
  <si>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</si>
  <si>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</si>
  <si>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</si>
  <si>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</si>
  <si>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</si>
  <si>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</si>
  <si>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</si>
  <si>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</si>
  <si>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</si>
  <si>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</si>
  <si>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</si>
  <si>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</si>
  <si>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</si>
  <si>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</si>
  <si>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</si>
  <si>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</si>
  <si>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</si>
  <si>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</si>
  <si>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</si>
  <si>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</si>
  <si>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</si>
  <si>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</si>
  <si>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</si>
  <si>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</si>
  <si>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</si>
  <si>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</si>
  <si>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</si>
  <si>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</si>
  <si>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</si>
  <si>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</si>
  <si>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</si>
  <si>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</si>
  <si>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</si>
  <si>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</si>
  <si>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</si>
  <si>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</si>
  <si>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</si>
  <si>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</si>
  <si>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</si>
  <si>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</si>
  <si>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</si>
  <si>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</si>
  <si>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</si>
  <si>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</si>
  <si>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</si>
  <si>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</si>
  <si>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</si>
  <si>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</si>
  <si>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</si>
  <si>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</si>
  <si>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</si>
  <si>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</si>
  <si>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</si>
  <si>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</si>
  <si>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</si>
  <si>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</si>
  <si>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</si>
  <si>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</si>
  <si>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</si>
  <si>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</si>
  <si>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</si>
  <si>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</si>
  <si>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</si>
  <si>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</si>
  <si>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</si>
  <si>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</si>
  <si>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</si>
  <si>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</si>
  <si>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</si>
  <si>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</si>
  <si>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</si>
  <si>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</si>
  <si>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</si>
  <si>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</si>
  <si>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</si>
  <si>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</si>
  <si>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</si>
  <si>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</si>
  <si>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</si>
  <si>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</si>
  <si>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</si>
  <si>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</si>
  <si>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</si>
  <si>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</si>
  <si>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</si>
  <si>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</si>
  <si>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</si>
  <si>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</si>
  <si>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</si>
  <si>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</si>
  <si>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</si>
  <si>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</si>
  <si>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</si>
  <si>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</si>
  <si>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</si>
  <si>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</si>
  <si>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</si>
  <si>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</si>
  <si>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</si>
  <si>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</si>
  <si>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</si>
  <si>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</si>
  <si>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</si>
  <si>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</si>
  <si>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</si>
  <si>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</si>
  <si>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</si>
  <si>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</si>
  <si>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</si>
  <si>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</si>
  <si>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</si>
  <si>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</si>
  <si>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</si>
  <si>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</si>
  <si>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</si>
  <si>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</si>
  <si>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</si>
  <si>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</si>
  <si>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</si>
  <si>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</si>
  <si>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</si>
  <si>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</si>
  <si>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</si>
  <si>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</si>
  <si>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</si>
  <si>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</si>
  <si>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</si>
  <si>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</si>
  <si>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</si>
  <si>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</si>
  <si>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</si>
  <si>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</si>
  <si>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</si>
  <si>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</si>
  <si>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</si>
  <si>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</si>
  <si>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</si>
  <si>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</si>
  <si>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</si>
  <si>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</si>
  <si>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</si>
  <si>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</si>
  <si>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</si>
  <si>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</si>
  <si>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</si>
  <si>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</si>
  <si>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</si>
  <si>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</si>
  <si>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</si>
  <si>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</si>
  <si>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</si>
  <si>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</si>
  <si>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</si>
  <si>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</si>
  <si>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</si>
  <si>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</si>
  <si>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</si>
  <si>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</si>
  <si>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</si>
  <si>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</si>
  <si>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</si>
  <si>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</si>
  <si>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</si>
  <si>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</si>
  <si>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</si>
  <si>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</si>
  <si>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</si>
  <si>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</si>
  <si>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</si>
  <si>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</si>
  <si>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</si>
  <si>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</si>
  <si>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</si>
  <si>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</si>
  <si>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</si>
  <si>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</si>
  <si>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</si>
  <si>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</si>
  <si>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</si>
  <si>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</si>
  <si>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</si>
  <si>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</si>
  <si>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</si>
  <si>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</si>
  <si>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</si>
  <si>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</si>
  <si>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</si>
  <si>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</si>
  <si>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</si>
  <si>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</si>
  <si>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</si>
  <si>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</si>
  <si>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</si>
  <si>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</si>
  <si>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</si>
  <si>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</si>
  <si>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</si>
  <si>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</si>
  <si>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</si>
  <si>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</si>
  <si>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</si>
  <si>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</si>
  <si>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</si>
  <si>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</si>
  <si>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</si>
  <si>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</si>
  <si>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</si>
  <si>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</si>
  <si>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</si>
  <si>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</si>
  <si>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</si>
  <si>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</si>
  <si>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</si>
  <si>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</si>
  <si>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</si>
  <si>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</si>
  <si>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</si>
  <si>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</si>
  <si>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</si>
  <si>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</si>
  <si>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</si>
  <si>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</si>
  <si>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</si>
  <si>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</si>
  <si>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</si>
  <si>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</si>
  <si>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</si>
  <si>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</si>
  <si>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</si>
  <si>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</si>
  <si>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</si>
  <si>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</si>
  <si>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</si>
  <si>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</si>
  <si>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</si>
  <si>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</si>
  <si>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</si>
  <si>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</si>
  <si>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</si>
  <si>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</si>
  <si>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</si>
  <si>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</si>
  <si>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</si>
  <si>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</si>
  <si>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</si>
  <si>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</si>
  <si>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</si>
  <si>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</si>
  <si>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</si>
  <si>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</si>
  <si>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</si>
  <si>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</si>
  <si>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</si>
  <si>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</si>
  <si>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</si>
  <si>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</si>
  <si>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</si>
  <si>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</si>
  <si>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</si>
  <si>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</si>
  <si>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</si>
  <si>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</si>
  <si>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</si>
  <si>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</si>
  <si>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</si>
  <si>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</si>
  <si>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</si>
  <si>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</si>
  <si>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</si>
  <si>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</si>
  <si>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</si>
  <si>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</si>
  <si>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</si>
  <si>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</si>
  <si>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</si>
  <si>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</si>
  <si>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</si>
  <si>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</si>
  <si>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</si>
  <si>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</si>
  <si>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</si>
  <si>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</si>
  <si>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</si>
  <si>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</si>
  <si>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</si>
  <si>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</si>
  <si>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</si>
  <si>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</si>
  <si>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</si>
  <si>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</si>
  <si>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</si>
  <si>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</si>
  <si>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</si>
  <si>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</si>
  <si>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</si>
  <si>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</si>
  <si>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</si>
  <si>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</si>
  <si>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</si>
  <si>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</si>
  <si>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</si>
  <si>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</si>
  <si>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</si>
  <si>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</si>
  <si>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</si>
  <si>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</si>
  <si>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</si>
  <si>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</si>
  <si>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</si>
  <si>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</si>
  <si>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</si>
  <si>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</si>
  <si>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</si>
  <si>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</si>
  <si>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</si>
  <si>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</si>
  <si>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</si>
  <si>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</si>
  <si>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</si>
  <si>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</si>
  <si>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</si>
  <si>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</si>
  <si>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</si>
  <si>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</si>
  <si>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</si>
  <si>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</si>
  <si>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</si>
  <si>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</si>
  <si>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</si>
  <si>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</si>
  <si>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</si>
  <si>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</si>
  <si>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</si>
  <si>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</si>
  <si>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</si>
  <si>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</si>
  <si>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</si>
  <si>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</si>
  <si>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</si>
  <si>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</si>
  <si>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</si>
  <si>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</si>
  <si>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</si>
  <si>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</si>
  <si>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</si>
  <si>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</si>
  <si>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</si>
  <si>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</si>
  <si>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</si>
  <si>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</si>
  <si>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</si>
  <si>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</si>
  <si>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</si>
  <si>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</si>
  <si>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</si>
  <si>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</si>
  <si>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</si>
  <si>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</si>
  <si>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</si>
  <si>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</si>
  <si>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</si>
  <si>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</si>
  <si>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</si>
  <si>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</si>
  <si>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</si>
  <si>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</si>
  <si>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</si>
  <si>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</si>
  <si>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</si>
  <si>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</si>
  <si>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</si>
  <si>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</si>
  <si>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</si>
  <si>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</si>
  <si>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</si>
  <si>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</si>
  <si>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</si>
  <si>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</si>
  <si>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</si>
  <si>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</si>
  <si>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</si>
  <si>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</si>
  <si>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</si>
  <si>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</si>
  <si>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</si>
  <si>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</si>
  <si>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</si>
  <si>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</si>
  <si>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</si>
  <si>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</si>
  <si>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</si>
  <si>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</si>
  <si>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</si>
  <si>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</si>
  <si>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</si>
  <si>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</si>
  <si>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</si>
  <si>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</si>
  <si>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</si>
  <si>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</si>
  <si>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</si>
  <si>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</si>
  <si>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</si>
  <si>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</si>
  <si>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</si>
  <si>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</si>
  <si>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</si>
  <si>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</si>
  <si>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</si>
  <si>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</si>
  <si>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</si>
  <si>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</si>
  <si>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</si>
  <si>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</si>
  <si>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</si>
  <si>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</si>
  <si>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</si>
  <si>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</si>
  <si>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</si>
  <si>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</si>
  <si>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</si>
  <si>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</si>
  <si>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</si>
  <si>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</si>
  <si>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</si>
  <si>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</si>
  <si>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</si>
  <si>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</si>
  <si>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</si>
  <si>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</si>
  <si>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</si>
  <si>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</si>
  <si>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</si>
  <si>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</si>
  <si>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</si>
  <si>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</si>
  <si>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</si>
  <si>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</si>
  <si>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</si>
  <si>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</si>
  <si>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</si>
  <si>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</si>
  <si>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</si>
  <si>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</si>
  <si>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</si>
  <si>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</si>
  <si>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</si>
  <si>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</si>
  <si>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</si>
  <si>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</si>
  <si>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</si>
  <si>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</si>
  <si>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</si>
  <si>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</si>
  <si>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</si>
  <si>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</si>
  <si>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</si>
  <si>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</si>
  <si>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</si>
  <si>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</si>
  <si>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</si>
  <si>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</si>
  <si>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</si>
  <si>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</si>
  <si>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</si>
  <si>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</si>
  <si>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</si>
  <si>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</si>
  <si>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</si>
  <si>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</si>
  <si>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</si>
  <si>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</si>
  <si>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</si>
  <si>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</si>
  <si>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</si>
  <si>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</si>
  <si>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</si>
  <si>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</si>
  <si>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</si>
  <si>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</si>
  <si>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</si>
  <si>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</si>
  <si>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</si>
  <si>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</si>
  <si>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</si>
  <si>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</si>
  <si>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</si>
  <si>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</si>
  <si>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</si>
  <si>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</si>
  <si>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</si>
  <si>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</si>
  <si>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</si>
  <si>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</si>
  <si>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</si>
  <si>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</si>
  <si>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</si>
  <si>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</si>
  <si>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</si>
  <si>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</si>
  <si>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</si>
  <si>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</si>
  <si>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</si>
  <si>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</si>
  <si>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</si>
  <si>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</si>
  <si>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</si>
  <si>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</si>
  <si>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</si>
  <si>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</si>
  <si>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</si>
  <si>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</si>
  <si>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</si>
  <si>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</si>
  <si>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</si>
  <si>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</si>
  <si>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</si>
  <si>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</si>
  <si>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</si>
  <si>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</si>
  <si>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</si>
  <si>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</si>
  <si>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</si>
  <si>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</si>
  <si>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</si>
  <si>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</si>
  <si>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</si>
  <si>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</si>
  <si>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</si>
  <si>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</si>
  <si>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</si>
  <si>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</si>
  <si>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</si>
  <si>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</si>
  <si>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</si>
  <si>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</si>
  <si>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</si>
  <si>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</si>
  <si>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</si>
  <si>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</si>
  <si>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</si>
  <si>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</si>
  <si>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</si>
  <si>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</si>
  <si>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</si>
  <si>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</si>
  <si>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</si>
  <si>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</si>
  <si>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</si>
  <si>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</si>
  <si>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</si>
  <si>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</si>
  <si>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</si>
  <si>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</si>
  <si>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</si>
  <si>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</si>
  <si>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</si>
  <si>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</si>
  <si>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</si>
  <si>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</si>
  <si>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</si>
  <si>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</si>
  <si>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</si>
  <si>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</si>
  <si>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</si>
  <si>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</si>
  <si>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</si>
  <si>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</si>
  <si>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</si>
  <si>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</si>
  <si>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</si>
  <si>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</si>
  <si>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</si>
  <si>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</si>
  <si>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</si>
  <si>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</si>
  <si>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</si>
  <si>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</si>
  <si>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</si>
  <si>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</si>
  <si>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</si>
  <si>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</si>
  <si>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</si>
  <si>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</si>
  <si>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</si>
  <si>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</si>
  <si>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</si>
  <si>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</si>
  <si>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</si>
  <si>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</si>
  <si>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</si>
  <si>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</si>
  <si>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</si>
  <si>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</si>
  <si>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</si>
  <si>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</si>
  <si>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</si>
  <si>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</si>
  <si>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</si>
  <si>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</si>
  <si>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</si>
  <si>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</si>
  <si>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</si>
  <si>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</si>
  <si>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</si>
  <si>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</si>
  <si>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</si>
  <si>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</si>
  <si>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</si>
  <si>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</si>
  <si>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</si>
  <si>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</si>
  <si>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</si>
  <si>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</si>
  <si>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</si>
  <si>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</si>
  <si>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</si>
  <si>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</si>
  <si>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</si>
  <si>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</si>
  <si>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</si>
  <si>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</si>
  <si>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</si>
  <si>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</si>
  <si>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</si>
  <si>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</si>
  <si>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</si>
  <si>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</si>
  <si>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</si>
  <si>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</si>
  <si>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</si>
  <si>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</si>
  <si>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</si>
  <si>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</si>
  <si>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</si>
  <si>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</si>
  <si>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</si>
  <si>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</si>
  <si>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</si>
  <si>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</si>
  <si>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</si>
  <si>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</si>
  <si>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</si>
  <si>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</si>
  <si>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</si>
  <si>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</si>
  <si>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</si>
  <si>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</si>
  <si>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</si>
  <si>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</si>
  <si>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</si>
  <si>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</si>
  <si>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</si>
  <si>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</si>
  <si>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</si>
  <si>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</si>
  <si>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</si>
  <si>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</si>
  <si>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</si>
  <si>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</si>
  <si>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</si>
  <si>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</si>
  <si>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</si>
  <si>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</si>
  <si>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</si>
  <si>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</si>
  <si>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</si>
  <si>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</si>
  <si>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</si>
  <si>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</si>
  <si>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</si>
  <si>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</si>
  <si>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</si>
  <si>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</si>
  <si>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</si>
  <si>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</si>
  <si>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</si>
  <si>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</si>
  <si>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</si>
  <si>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</si>
  <si>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</si>
  <si>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</si>
  <si>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</si>
  <si>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</si>
  <si>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</si>
  <si>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</si>
  <si>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</si>
  <si>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</si>
  <si>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</si>
  <si>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</si>
  <si>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</si>
  <si>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</si>
  <si>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</si>
  <si>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</si>
  <si>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</si>
  <si>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</si>
  <si>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</si>
  <si>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</si>
  <si>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</si>
  <si>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</si>
  <si>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</si>
  <si>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</si>
  <si>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</si>
  <si>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</si>
  <si>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</si>
  <si>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</si>
  <si>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</si>
  <si>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</si>
  <si>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</si>
  <si>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</si>
  <si>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</si>
  <si>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</si>
  <si>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</si>
  <si>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</si>
  <si>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</si>
  <si>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</si>
  <si>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</si>
  <si>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</si>
  <si>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</si>
  <si>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</si>
  <si>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</si>
  <si>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</si>
  <si>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</si>
  <si>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</si>
  <si>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</si>
  <si>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</si>
  <si>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</si>
  <si>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</si>
  <si>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</si>
  <si>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</si>
  <si>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</si>
  <si>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</si>
  <si>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</si>
  <si>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</si>
  <si>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</si>
  <si>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</si>
  <si>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</si>
  <si>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</si>
  <si>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</si>
  <si>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</si>
  <si>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</si>
  <si>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</si>
  <si>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</si>
  <si>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</si>
  <si>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</si>
  <si>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</si>
  <si>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</si>
  <si>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</si>
  <si>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</si>
  <si>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</si>
  <si>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</si>
  <si>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</si>
  <si>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</si>
  <si>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</si>
  <si>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</si>
  <si>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</si>
  <si>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</si>
  <si>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</si>
  <si>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</si>
  <si>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</si>
  <si>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</si>
  <si>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</si>
  <si>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</si>
  <si>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</si>
  <si>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</si>
  <si>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</si>
  <si>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</si>
  <si>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</si>
  <si>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</si>
  <si>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</si>
  <si>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</si>
  <si>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</si>
  <si>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</si>
  <si>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</si>
  <si>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</si>
  <si>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</si>
  <si>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</si>
  <si>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</si>
  <si>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</si>
  <si>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</si>
  <si>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</si>
  <si>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</si>
  <si>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</si>
  <si>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</si>
  <si>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</si>
  <si>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</si>
  <si>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</si>
  <si>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</si>
  <si>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</si>
  <si>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</si>
  <si>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</si>
  <si>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</si>
  <si>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</si>
  <si>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</si>
  <si>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</si>
  <si>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</si>
  <si>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</si>
  <si>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</si>
  <si>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</si>
  <si>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</si>
  <si>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</si>
  <si>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</si>
  <si>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</si>
  <si>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</si>
  <si>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</si>
  <si>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</si>
  <si>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</si>
  <si>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</si>
  <si>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</si>
  <si>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</si>
  <si>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</si>
  <si>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</si>
  <si>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</si>
  <si>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</si>
  <si>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</si>
  <si>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</si>
  <si>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</si>
  <si>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</si>
  <si>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</si>
  <si>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</si>
  <si>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</si>
  <si>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</si>
  <si>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</si>
  <si>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</si>
  <si>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</si>
  <si>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</si>
  <si>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</si>
  <si>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</si>
  <si>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</si>
  <si>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</si>
  <si>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</si>
  <si>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</si>
  <si>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</si>
  <si>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</si>
  <si>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</si>
  <si>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</si>
  <si>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</si>
  <si>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</si>
  <si>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</si>
  <si>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</si>
  <si>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</si>
  <si>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</si>
  <si>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</si>
  <si>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</si>
  <si>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</si>
  <si>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</si>
  <si>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</si>
  <si>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</si>
  <si>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</si>
  <si>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</si>
  <si>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</si>
  <si>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</si>
  <si>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</si>
  <si>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</si>
  <si>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</si>
  <si>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</si>
  <si>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</si>
  <si>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</si>
  <si>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</si>
  <si>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</si>
  <si>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</si>
  <si>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</si>
  <si>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</si>
  <si>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</si>
  <si>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</si>
  <si>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</si>
  <si>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</si>
  <si>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</si>
  <si>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</si>
  <si>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</si>
  <si>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</si>
  <si>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</si>
  <si>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</si>
  <si>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</si>
  <si>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</si>
  <si>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</si>
  <si>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</si>
  <si>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</si>
  <si>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</si>
  <si>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</si>
  <si>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</si>
  <si>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</si>
  <si>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</si>
  <si>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</si>
  <si>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</si>
  <si>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</si>
  <si>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</si>
  <si>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</si>
  <si>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</si>
  <si>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</si>
  <si>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</si>
  <si>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</si>
  <si>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</si>
  <si>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</si>
  <si>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</si>
  <si>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</si>
  <si>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</si>
  <si>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</si>
  <si>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</si>
  <si>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</si>
  <si>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</si>
  <si>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</si>
  <si>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</si>
  <si>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</si>
  <si>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</si>
  <si>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</si>
  <si>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</si>
  <si>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</si>
  <si>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</si>
  <si>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</si>
  <si>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</si>
  <si>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</si>
  <si>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</si>
  <si>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</si>
  <si>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</si>
  <si>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</si>
  <si>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</si>
  <si>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</si>
  <si>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</si>
  <si>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</si>
  <si>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</si>
  <si>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</si>
  <si>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</si>
  <si>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</si>
  <si>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</si>
  <si>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</si>
  <si>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</si>
  <si>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</si>
  <si>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</si>
  <si>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</si>
  <si>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</si>
  <si>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</si>
  <si>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</si>
  <si>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</si>
  <si>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</si>
  <si>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</si>
  <si>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</si>
  <si>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</si>
  <si>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</si>
  <si>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</si>
  <si>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</si>
  <si>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</si>
  <si>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</si>
  <si>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</si>
  <si>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</si>
  <si>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</si>
  <si>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</si>
  <si>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</si>
  <si>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</si>
  <si>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</si>
  <si>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</si>
  <si>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</si>
  <si>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</si>
  <si>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</si>
  <si>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</si>
  <si>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</si>
  <si>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</si>
  <si>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</si>
  <si>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</si>
  <si>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</si>
  <si>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</si>
  <si>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</si>
  <si>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</si>
  <si>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</si>
  <si>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</si>
  <si>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</si>
  <si>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</si>
  <si>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</si>
  <si>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</si>
  <si>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</si>
  <si>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</si>
  <si>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</si>
  <si>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</si>
  <si>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</si>
  <si>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</si>
  <si>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</si>
  <si>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</si>
  <si>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</si>
  <si>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</si>
  <si>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</si>
  <si>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</si>
  <si>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</si>
  <si>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</si>
  <si>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</si>
  <si>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</si>
  <si>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</si>
  <si>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</si>
  <si>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</si>
  <si>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</si>
  <si>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</si>
  <si>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</si>
  <si>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</si>
  <si>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</si>
  <si>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</si>
  <si>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</si>
  <si>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</si>
  <si>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</si>
  <si>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</si>
  <si>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</si>
  <si>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</si>
  <si>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</si>
  <si>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</si>
  <si>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</si>
  <si>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</si>
  <si>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</si>
  <si>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</si>
  <si>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</si>
  <si>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</si>
  <si>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</si>
  <si>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</si>
  <si>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</si>
  <si>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</si>
  <si>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</si>
  <si>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</si>
  <si>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</si>
  <si>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</si>
  <si>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</si>
  <si>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</si>
  <si>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</si>
  <si>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</si>
  <si>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</si>
  <si>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</si>
  <si>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</si>
  <si>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</si>
  <si>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</si>
  <si>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</si>
  <si>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</si>
  <si>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</si>
  <si>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</si>
  <si>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</si>
  <si>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</si>
  <si>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</si>
  <si>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</si>
  <si>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</si>
  <si>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</si>
  <si>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</si>
  <si>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</si>
  <si>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</si>
  <si>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</si>
  <si>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</si>
  <si>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</si>
  <si>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</si>
  <si>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</si>
  <si>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</si>
  <si>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</si>
  <si>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</si>
  <si>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</si>
  <si>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</si>
  <si>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</si>
  <si>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</si>
  <si>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</si>
  <si>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</si>
  <si>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</si>
  <si>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</si>
  <si>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</si>
  <si>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</si>
  <si>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</si>
  <si>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</si>
  <si>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</si>
  <si>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</si>
  <si>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</si>
  <si>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</si>
  <si>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</si>
  <si>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</si>
  <si>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</si>
  <si>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</si>
  <si>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</si>
  <si>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</si>
  <si>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</si>
  <si>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</si>
  <si>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</si>
  <si>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</si>
  <si>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</si>
  <si>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</si>
  <si>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</si>
  <si>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</si>
  <si>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</si>
  <si>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</si>
  <si>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</si>
  <si>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</si>
  <si>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</si>
  <si>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</si>
  <si>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</si>
  <si>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</si>
  <si>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</si>
  <si>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</si>
  <si>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</si>
  <si>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</si>
  <si>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</si>
  <si>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</si>
  <si>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</si>
  <si>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</si>
  <si>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</si>
  <si>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</si>
  <si>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</si>
  <si>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</si>
  <si>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</si>
  <si>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</si>
  <si>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</si>
  <si>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</si>
  <si>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</si>
  <si>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</si>
  <si>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</si>
  <si>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</si>
  <si>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</si>
  <si>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</si>
  <si>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</si>
  <si>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</si>
  <si>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</si>
  <si>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</si>
  <si>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</si>
  <si>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</si>
  <si>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</si>
  <si>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</si>
  <si>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</si>
  <si>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</si>
  <si>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</si>
  <si>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</si>
  <si>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</si>
  <si>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</si>
  <si>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</si>
  <si>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</si>
  <si>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</si>
  <si>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</si>
  <si>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</si>
  <si>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</si>
  <si>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</si>
  <si>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</si>
  <si>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</si>
  <si>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</si>
  <si>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</si>
  <si>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</si>
  <si>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</si>
  <si>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</si>
  <si>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</si>
  <si>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</si>
  <si>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</si>
  <si>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</si>
  <si>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</si>
  <si>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</si>
  <si>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</si>
  <si>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</si>
  <si>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</si>
  <si>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</si>
  <si>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</si>
  <si>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</si>
  <si>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</si>
  <si>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</si>
  <si>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</si>
  <si>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</si>
  <si>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</si>
  <si>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</si>
  <si>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</si>
  <si>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</si>
  <si>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</si>
  <si>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</si>
  <si>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</si>
  <si>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</si>
  <si>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</si>
  <si>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</si>
  <si>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</si>
  <si>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</si>
  <si>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</si>
  <si>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</si>
  <si>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</si>
  <si>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</si>
  <si>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</si>
  <si>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</si>
  <si>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</si>
  <si>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</si>
  <si>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</si>
  <si>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</si>
  <si>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</si>
  <si>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</si>
  <si>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</si>
  <si>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</si>
  <si>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</si>
  <si>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</si>
  <si>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</si>
  <si>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</si>
  <si>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</si>
  <si>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</si>
  <si>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</si>
  <si>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</si>
  <si>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</si>
  <si>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</si>
  <si>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</si>
  <si>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</si>
  <si>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</si>
  <si>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</si>
  <si>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</si>
  <si>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</si>
  <si>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</si>
  <si>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</si>
  <si>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</si>
  <si>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</si>
  <si>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</si>
  <si>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</si>
  <si>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</si>
  <si>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</si>
  <si>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</si>
  <si>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</si>
  <si>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</si>
  <si>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</si>
  <si>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</si>
  <si>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</si>
  <si>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</si>
  <si>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</si>
  <si>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</si>
  <si>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</si>
  <si>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</si>
  <si>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</si>
  <si>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</si>
  <si>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</si>
  <si>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</si>
  <si>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</si>
  <si>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</si>
  <si>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</si>
  <si>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</si>
  <si>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</si>
  <si>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</si>
  <si>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</si>
  <si>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</si>
  <si>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</si>
  <si>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</si>
  <si>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</si>
  <si>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</si>
  <si>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</si>
  <si>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</si>
  <si>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</si>
  <si>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</si>
  <si>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</si>
  <si>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</si>
  <si>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</si>
  <si>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</si>
  <si>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</si>
  <si>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</si>
  <si>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</si>
  <si>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</si>
  <si>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</si>
  <si>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</si>
  <si>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</si>
  <si>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</si>
  <si>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</si>
  <si>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</si>
  <si>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</si>
  <si>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</si>
  <si>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</si>
  <si>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</si>
  <si>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</si>
  <si>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</si>
  <si>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</si>
  <si>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</si>
  <si>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</si>
  <si>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</si>
  <si>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</si>
  <si>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</si>
  <si>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</si>
  <si>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</si>
  <si>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</si>
  <si>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</si>
  <si>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</si>
  <si>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</si>
  <si>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</si>
  <si>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</si>
  <si>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</si>
  <si>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</si>
  <si>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</si>
  <si>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</si>
  <si>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</si>
  <si>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</si>
  <si>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</si>
  <si>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</si>
  <si>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</si>
  <si>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</si>
  <si>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</si>
  <si>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</si>
  <si>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</si>
  <si>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</si>
  <si>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</si>
  <si>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</si>
  <si>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</si>
  <si>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</si>
  <si>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</si>
  <si>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</si>
  <si>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</si>
  <si>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</si>
  <si>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</si>
  <si>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</si>
  <si>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</si>
  <si>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</si>
  <si>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</si>
  <si>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</si>
  <si>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</si>
  <si>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</si>
  <si>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</si>
  <si>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</si>
  <si>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</si>
  <si>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</si>
  <si>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</si>
  <si>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</si>
  <si>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</si>
  <si>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</si>
  <si>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</si>
  <si>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</si>
  <si>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</si>
  <si>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</si>
  <si>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</si>
  <si>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</si>
  <si>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</si>
  <si>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</si>
  <si>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</si>
  <si>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</si>
  <si>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</si>
  <si>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</si>
  <si>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</si>
  <si>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</si>
  <si>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</si>
  <si>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</si>
  <si>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</si>
  <si>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</si>
  <si>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</si>
  <si>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</si>
  <si>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</si>
  <si>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</si>
  <si>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</si>
  <si>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</si>
  <si>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</si>
  <si>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</si>
  <si>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</si>
  <si>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</si>
  <si>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</si>
  <si>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</si>
  <si>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</si>
  <si>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</si>
  <si>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</si>
  <si>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</si>
  <si>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</si>
  <si>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</si>
  <si>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</si>
  <si>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</si>
  <si>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</si>
  <si>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</si>
  <si>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</si>
  <si>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</si>
  <si>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</si>
  <si>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</si>
  <si>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</si>
  <si>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</si>
  <si>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</si>
  <si>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</si>
  <si>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</si>
  <si>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</si>
  <si>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</si>
  <si>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</si>
  <si>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</si>
  <si>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</si>
  <si>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</si>
  <si>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</si>
  <si>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</si>
  <si>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</si>
  <si>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</si>
  <si>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</si>
  <si>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</si>
  <si>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</si>
  <si>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</si>
  <si>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</si>
  <si>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</si>
  <si>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</si>
  <si>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</si>
  <si>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</si>
  <si>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</si>
  <si>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</si>
  <si>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</si>
  <si>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</si>
  <si>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</si>
  <si>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</si>
  <si>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</si>
  <si>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</si>
  <si>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</si>
  <si>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</si>
  <si>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</si>
  <si>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</si>
  <si>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</si>
  <si>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</si>
  <si>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</si>
  <si>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</si>
  <si>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</si>
  <si>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</si>
  <si>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</si>
  <si>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</si>
  <si>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</si>
  <si>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</si>
  <si>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</si>
  <si>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</si>
  <si>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</si>
  <si>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</si>
  <si>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</si>
  <si>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</si>
  <si>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</si>
  <si>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</si>
  <si>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</si>
  <si>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</si>
  <si>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</si>
  <si>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</si>
  <si>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</si>
  <si>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</si>
  <si>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</si>
  <si>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</si>
  <si>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</si>
  <si>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</si>
  <si>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</si>
  <si>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</si>
  <si>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</si>
  <si>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</si>
  <si>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</si>
  <si>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</si>
  <si>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</si>
  <si>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</si>
  <si>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</si>
  <si>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</si>
  <si>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</si>
  <si>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</si>
  <si>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</si>
  <si>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</si>
  <si>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</si>
  <si>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</si>
  <si>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</si>
  <si>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</si>
  <si>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</si>
  <si>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</si>
  <si>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</si>
  <si>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</si>
  <si>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</si>
  <si>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</si>
  <si>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</si>
  <si>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</si>
  <si>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</si>
  <si>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</si>
  <si>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</si>
  <si>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</si>
  <si>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</si>
  <si>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</si>
  <si>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</si>
  <si>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</si>
  <si>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</si>
  <si>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</si>
  <si>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</si>
  <si>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</si>
  <si>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</si>
  <si>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</si>
  <si>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</si>
  <si>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</si>
  <si>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</si>
  <si>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</si>
  <si>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</si>
  <si>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</si>
  <si>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</si>
  <si>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</si>
  <si>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</si>
  <si>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</si>
  <si>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</si>
  <si>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</si>
  <si>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</si>
  <si>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</si>
  <si>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</si>
  <si>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</si>
  <si>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</si>
  <si>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</si>
  <si>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</si>
  <si>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</si>
  <si>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</si>
  <si>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</si>
  <si>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</si>
  <si>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</si>
  <si>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</si>
  <si>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</si>
  <si>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</si>
  <si>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</si>
  <si>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</si>
  <si>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</si>
  <si>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</si>
  <si>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</si>
  <si>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</si>
  <si>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</si>
  <si>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</si>
  <si>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</si>
  <si>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</si>
  <si>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</si>
  <si>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</si>
  <si>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</si>
  <si>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</si>
  <si>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</si>
  <si>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</si>
  <si>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</si>
  <si>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</si>
  <si>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</si>
  <si>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</si>
  <si>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</si>
  <si>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</si>
  <si>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</si>
  <si>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</si>
  <si>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</si>
  <si>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</si>
  <si>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</si>
  <si>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</si>
  <si>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</si>
  <si>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</si>
  <si>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</si>
  <si>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</si>
  <si>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</si>
  <si>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</si>
  <si>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</si>
  <si>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</si>
  <si>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</si>
  <si>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</si>
  <si>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</si>
  <si>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</si>
  <si>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</si>
  <si>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</si>
  <si>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</si>
  <si>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</si>
  <si>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</si>
  <si>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</si>
  <si>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</si>
  <si>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</si>
  <si>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</si>
  <si>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</si>
  <si>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</si>
  <si>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</si>
  <si>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</si>
  <si>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</si>
  <si>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</si>
  <si>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</si>
  <si>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</si>
  <si>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</si>
  <si>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</si>
  <si>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</si>
  <si>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</si>
  <si>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</si>
  <si>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</si>
  <si>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</si>
  <si>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</si>
  <si>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</si>
  <si>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</si>
  <si>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</si>
  <si>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</si>
  <si>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</si>
  <si>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</si>
  <si>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</si>
  <si>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</si>
  <si>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</si>
  <si>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</si>
  <si>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</si>
  <si>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</si>
  <si>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</si>
  <si>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</si>
  <si>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</si>
  <si>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</si>
  <si>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</si>
  <si>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</si>
  <si>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</si>
  <si>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</si>
  <si>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</si>
  <si>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</si>
  <si>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</si>
  <si>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</si>
  <si>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</si>
  <si>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</si>
  <si>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</si>
  <si>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</si>
  <si>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</si>
  <si>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</si>
  <si>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</si>
  <si>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</si>
  <si>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</si>
  <si>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</si>
  <si>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</si>
  <si>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</si>
  <si>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</si>
  <si>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</si>
  <si>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</si>
  <si>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</si>
  <si>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</si>
  <si>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</si>
  <si>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</si>
  <si>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</si>
  <si>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</si>
  <si>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</si>
  <si>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</si>
  <si>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</si>
  <si>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</si>
  <si>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</si>
  <si>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</si>
  <si>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</si>
  <si>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</si>
  <si>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</si>
  <si>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</si>
  <si>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</si>
  <si>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</si>
  <si>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</si>
  <si>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</si>
  <si>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</si>
  <si>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</si>
  <si>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</si>
  <si>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</si>
  <si>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</si>
  <si>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</si>
  <si>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</si>
  <si>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</si>
  <si>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</si>
  <si>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</si>
  <si>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</si>
  <si>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</si>
  <si>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</si>
  <si>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</si>
  <si>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</si>
  <si>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</si>
  <si>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</si>
  <si>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</si>
  <si>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</si>
  <si>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</si>
  <si>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</si>
  <si>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</si>
  <si>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</si>
  <si>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</si>
  <si>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</si>
  <si>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</si>
  <si>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</si>
  <si>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</si>
  <si>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</si>
  <si>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</si>
  <si>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</si>
  <si>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</si>
  <si>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</si>
  <si>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</si>
  <si>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</si>
  <si>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</si>
  <si>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</si>
  <si>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</si>
  <si>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</si>
  <si>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</si>
  <si>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</si>
  <si>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</si>
  <si>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</si>
  <si>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</si>
  <si>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</si>
  <si>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</si>
  <si>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</si>
  <si>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</si>
  <si>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</si>
  <si>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</si>
  <si>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</si>
  <si>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</si>
  <si>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</si>
  <si>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</si>
  <si>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</si>
  <si>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</si>
  <si>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</si>
  <si>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</si>
  <si>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</si>
  <si>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</si>
  <si>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</si>
  <si>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</si>
  <si>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</si>
  <si>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</si>
  <si>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</si>
  <si>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</si>
  <si>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</si>
  <si>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</si>
  <si>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</si>
  <si>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</si>
  <si>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</si>
  <si>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</si>
  <si>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</si>
  <si>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</si>
  <si>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</si>
  <si>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</si>
  <si>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</si>
  <si>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</si>
  <si>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</si>
  <si>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</si>
  <si>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</si>
  <si>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</si>
  <si>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</si>
  <si>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</si>
  <si>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</si>
  <si>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</si>
  <si>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</si>
  <si>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</si>
  <si>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</si>
  <si>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</si>
  <si>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</si>
  <si>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</si>
  <si>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</si>
  <si>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</si>
  <si>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</si>
  <si>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</si>
  <si>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</si>
  <si>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</si>
  <si>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</si>
  <si>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</si>
  <si>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</si>
  <si>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</si>
  <si>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</si>
  <si>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</si>
  <si>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</si>
  <si>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</si>
  <si>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</si>
  <si>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</si>
  <si>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</si>
  <si>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</si>
  <si>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</si>
  <si>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</si>
  <si>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</si>
  <si>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</si>
  <si>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</si>
  <si>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</si>
  <si>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</si>
  <si>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</si>
  <si>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</si>
  <si>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</si>
  <si>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</si>
  <si>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</si>
  <si>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</si>
  <si>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</si>
  <si>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</si>
  <si>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</si>
  <si>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</si>
  <si>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</si>
  <si>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</si>
  <si>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</si>
  <si>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</si>
  <si>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</si>
  <si>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</si>
  <si>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</si>
  <si>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</si>
  <si>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</si>
  <si>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</si>
  <si>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</si>
  <si>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</si>
  <si>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</si>
  <si>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</si>
  <si>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</si>
  <si>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</si>
  <si>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</si>
  <si>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</si>
  <si>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</si>
  <si>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</si>
  <si>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</si>
  <si>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</si>
  <si>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</si>
  <si>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</si>
  <si>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</si>
  <si>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</si>
  <si>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</si>
  <si>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</si>
  <si>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</si>
  <si>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</si>
  <si>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</si>
  <si>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</si>
  <si>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</si>
  <si>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</si>
  <si>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</si>
  <si>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</si>
  <si>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</si>
  <si>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</si>
  <si>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</si>
  <si>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</si>
  <si>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</si>
  <si>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</si>
  <si>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</si>
  <si>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</si>
  <si>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</si>
  <si>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</si>
  <si>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</si>
  <si>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</si>
  <si>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</si>
  <si>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</si>
  <si>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</si>
  <si>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</si>
  <si>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</si>
  <si>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</si>
  <si>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</si>
  <si>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</si>
  <si>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</si>
  <si>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</si>
  <si>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</si>
  <si>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</si>
  <si>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</si>
  <si>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</si>
  <si>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</si>
  <si>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</si>
  <si>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</si>
  <si>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</si>
  <si>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</si>
  <si>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</si>
  <si>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</si>
  <si>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</si>
  <si>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</si>
  <si>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</si>
  <si>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</si>
  <si>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</si>
  <si>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</si>
  <si>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</si>
  <si>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</si>
  <si>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</si>
  <si>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</si>
  <si>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</si>
  <si>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</si>
  <si>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</si>
  <si>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</si>
  <si>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</si>
  <si>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</si>
  <si>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</si>
  <si>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</si>
  <si>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</si>
  <si>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</si>
  <si>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</si>
  <si>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</si>
  <si>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</si>
  <si>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</si>
  <si>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</si>
  <si>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</si>
  <si>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</si>
  <si>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</si>
  <si>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</si>
  <si>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</si>
  <si>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</si>
  <si>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</si>
  <si>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</si>
  <si>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</si>
  <si>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</si>
  <si>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</si>
  <si>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</si>
  <si>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</si>
  <si>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</si>
  <si>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</si>
  <si>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</si>
  <si>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</si>
  <si>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</si>
  <si>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</si>
  <si>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</si>
  <si>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</si>
  <si>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</si>
  <si>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</si>
  <si>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</si>
  <si>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</si>
  <si>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</si>
  <si>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</si>
  <si>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</si>
  <si>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</si>
  <si>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</si>
  <si>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</si>
  <si>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</si>
  <si>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</si>
  <si>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</si>
  <si>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</si>
  <si>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</si>
  <si>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</si>
  <si>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</si>
  <si>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</si>
  <si>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</si>
  <si>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</si>
  <si>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</si>
  <si>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</si>
  <si>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</si>
  <si>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</si>
  <si>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</si>
  <si>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</si>
  <si>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</si>
  <si>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</si>
  <si>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</si>
  <si>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</si>
  <si>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</si>
  <si>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</si>
  <si>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</si>
  <si>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</si>
  <si>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</si>
  <si>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</si>
  <si>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</si>
  <si>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</si>
  <si>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</si>
  <si>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</si>
  <si>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</si>
  <si>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</si>
  <si>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</si>
  <si>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</si>
  <si>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</si>
  <si>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</si>
  <si>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</si>
  <si>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</si>
  <si>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</si>
  <si>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</si>
  <si>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</si>
  <si>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</si>
  <si>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</si>
  <si>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</si>
  <si>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</si>
  <si>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</si>
  <si>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</si>
  <si>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</si>
  <si>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</si>
  <si>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</si>
  <si>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</si>
  <si>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</si>
  <si>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</si>
  <si>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</si>
  <si>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</si>
  <si>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</si>
  <si>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</si>
  <si>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</si>
  <si>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</si>
  <si>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</si>
  <si>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</si>
  <si>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</si>
  <si>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</si>
  <si>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</si>
  <si>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</si>
  <si>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</si>
  <si>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</si>
  <si>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</si>
  <si>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</si>
  <si>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</si>
  <si>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</si>
  <si>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</si>
  <si>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</si>
  <si>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</si>
  <si>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</si>
  <si>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</si>
  <si>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</si>
  <si>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</si>
  <si>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</si>
  <si>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</si>
  <si>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</si>
  <si>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</si>
  <si>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</si>
  <si>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</si>
  <si>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</si>
  <si>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</si>
  <si>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</si>
  <si>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</si>
  <si>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</si>
  <si>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</si>
  <si>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</si>
  <si>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</si>
  <si>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</si>
  <si>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</si>
  <si>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</si>
  <si>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</si>
  <si>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</si>
  <si>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</si>
  <si>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</si>
  <si>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</si>
  <si>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</si>
  <si>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</si>
  <si>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</si>
  <si>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</si>
  <si>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</si>
  <si>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</si>
  <si>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</si>
  <si>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</si>
  <si>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</si>
  <si>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</si>
  <si>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</si>
  <si>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</si>
  <si>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</si>
  <si>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</si>
  <si>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</si>
  <si>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</si>
  <si>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</si>
  <si>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</si>
  <si>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</si>
  <si>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</si>
  <si>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</si>
  <si>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</si>
  <si>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</si>
  <si>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</si>
  <si>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</si>
  <si>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</si>
  <si>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</si>
  <si>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</si>
  <si>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</si>
  <si>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</si>
  <si>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</si>
  <si>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</si>
  <si>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</si>
  <si>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</si>
  <si>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</si>
  <si>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</si>
  <si>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</si>
  <si>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</si>
  <si>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</si>
  <si>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</si>
  <si>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</si>
  <si>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</si>
  <si>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</si>
  <si>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</si>
  <si>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</si>
  <si>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</si>
  <si>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</si>
  <si>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</si>
  <si>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</si>
  <si>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</si>
  <si>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</si>
  <si>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</si>
  <si>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</si>
  <si>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</si>
  <si>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</si>
  <si>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</si>
  <si>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</si>
  <si>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</si>
  <si>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</si>
  <si>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</si>
  <si>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</si>
  <si>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</si>
  <si>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</si>
  <si>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</si>
  <si>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</si>
  <si>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</si>
  <si>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</si>
  <si>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</si>
  <si>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</si>
  <si>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</si>
  <si>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</si>
  <si>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</si>
  <si>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</si>
  <si>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</si>
  <si>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</si>
  <si>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</si>
  <si>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</si>
  <si>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</si>
  <si>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</si>
  <si>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</si>
  <si>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</si>
  <si>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</si>
  <si>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</si>
  <si>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</si>
  <si>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</si>
  <si>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</si>
  <si>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</si>
  <si>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</si>
  <si>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</si>
  <si>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</si>
  <si>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</si>
  <si>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</si>
  <si>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</si>
  <si>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</si>
  <si>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</si>
  <si>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</si>
  <si>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</si>
  <si>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</si>
  <si>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</si>
  <si>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</si>
  <si>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</si>
  <si>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</si>
  <si>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</si>
  <si>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</si>
  <si>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</si>
  <si>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</si>
  <si>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</si>
  <si>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</si>
  <si>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</si>
  <si>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</si>
  <si>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</si>
  <si>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</si>
  <si>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</si>
  <si>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</si>
  <si>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</si>
  <si>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</si>
  <si>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</si>
  <si>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</si>
  <si>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</si>
  <si>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</si>
  <si>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</si>
  <si>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</si>
  <si>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</si>
  <si>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</si>
  <si>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</si>
  <si>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</si>
  <si>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</si>
  <si>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</si>
  <si>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</si>
  <si>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</si>
  <si>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</si>
  <si>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</si>
  <si>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</si>
  <si>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</si>
  <si>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</si>
  <si>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</si>
  <si>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</si>
  <si>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</si>
  <si>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</si>
  <si>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</si>
  <si>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</si>
  <si>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</si>
  <si>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</si>
  <si>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</si>
  <si>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</si>
  <si>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</si>
  <si>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</si>
  <si>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</si>
  <si>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</si>
  <si>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</si>
  <si>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</si>
  <si>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</si>
  <si>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</si>
  <si>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</si>
  <si>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</si>
  <si>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</si>
  <si>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</si>
  <si>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</si>
  <si>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</si>
  <si>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</si>
  <si>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</si>
  <si>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</si>
  <si>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</si>
  <si>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</si>
  <si>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</si>
  <si>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</si>
  <si>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</si>
  <si>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</si>
  <si>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</si>
  <si>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</si>
  <si>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</si>
  <si>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</si>
  <si>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</si>
  <si>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</si>
  <si>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</si>
  <si>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</si>
  <si>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</si>
  <si>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</si>
  <si>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</si>
  <si>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</si>
  <si>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</si>
  <si>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</si>
  <si>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</si>
  <si>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</si>
  <si>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</si>
  <si>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</si>
  <si>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</si>
  <si>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</si>
  <si>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</si>
  <si>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</si>
  <si>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</si>
  <si>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</si>
  <si>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</si>
  <si>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</si>
  <si>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</si>
  <si>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</si>
  <si>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</si>
  <si>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</si>
  <si>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</si>
  <si>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</si>
  <si>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</si>
  <si>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</si>
  <si>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</si>
  <si>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</si>
  <si>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</si>
  <si>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</si>
  <si>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</si>
  <si>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</si>
  <si>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</si>
  <si>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</si>
  <si>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</si>
  <si>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</si>
  <si>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</si>
  <si>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</si>
  <si>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</si>
  <si>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</si>
  <si>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</si>
  <si>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</si>
  <si>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</si>
  <si>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</si>
  <si>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</si>
  <si>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</si>
  <si>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</si>
  <si>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</si>
  <si>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</si>
  <si>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</si>
  <si>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</si>
  <si>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</si>
  <si>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</si>
  <si>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</si>
  <si>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</si>
  <si>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</si>
  <si>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</si>
  <si>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</si>
  <si>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</si>
  <si>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</si>
  <si>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</si>
  <si>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</si>
  <si>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</si>
  <si>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</si>
  <si>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</si>
  <si>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</si>
  <si>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</si>
  <si>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</si>
  <si>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</si>
  <si>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</si>
  <si>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</si>
  <si>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</si>
  <si>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</si>
  <si>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</si>
  <si>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</si>
  <si>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</si>
  <si>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</si>
  <si>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</si>
  <si>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</si>
  <si>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</si>
  <si>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</si>
  <si>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</si>
  <si>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</si>
  <si>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</si>
  <si>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</si>
  <si>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</si>
  <si>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</si>
  <si>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</si>
  <si>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</si>
  <si>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</si>
  <si>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</si>
  <si>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</si>
  <si>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</si>
  <si>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</si>
  <si>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</si>
  <si>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</si>
  <si>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</si>
  <si>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</si>
  <si>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</si>
  <si>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</si>
  <si>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</si>
  <si>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</si>
  <si>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</si>
  <si>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</si>
  <si>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</si>
  <si>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</si>
  <si>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</si>
  <si>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</si>
  <si>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</si>
  <si>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</si>
  <si>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</si>
  <si>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</si>
  <si>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</si>
  <si>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</si>
  <si>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</si>
  <si>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</si>
  <si>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</si>
  <si>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</si>
  <si>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</si>
  <si>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</si>
  <si>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</si>
  <si>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</si>
  <si>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</si>
  <si>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</si>
  <si>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</si>
  <si>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</si>
  <si>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</si>
  <si>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</si>
  <si>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</si>
  <si>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</si>
  <si>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</si>
  <si>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</si>
  <si>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</si>
  <si>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</si>
  <si>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</si>
  <si>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</si>
  <si>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</si>
  <si>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</si>
  <si>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</si>
  <si>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</si>
  <si>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</si>
  <si>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</si>
  <si>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</si>
  <si>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</si>
  <si>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</si>
  <si>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</si>
  <si>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</si>
  <si>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</si>
  <si>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</si>
  <si>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</si>
  <si>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</si>
  <si>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</si>
  <si>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</si>
  <si>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</si>
  <si>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</si>
  <si>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</si>
  <si>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</si>
  <si>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</si>
  <si>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</si>
  <si>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</si>
  <si>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</si>
  <si>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</si>
  <si>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</si>
  <si>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</si>
  <si>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</si>
  <si>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</si>
  <si>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</si>
  <si>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</si>
  <si>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</si>
  <si>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</si>
  <si>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</si>
  <si>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</si>
  <si>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</si>
  <si>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</si>
  <si>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</si>
  <si>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</si>
  <si>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</si>
  <si>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</si>
  <si>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</si>
  <si>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</si>
  <si>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</si>
  <si>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</si>
  <si>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</si>
  <si>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</si>
  <si>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</si>
  <si>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</si>
  <si>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</si>
  <si>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</si>
  <si>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</si>
  <si>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</si>
  <si>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</si>
  <si>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</si>
  <si>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</si>
  <si>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</si>
  <si>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</si>
  <si>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</si>
  <si>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</si>
  <si>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</si>
  <si>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</si>
  <si>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</si>
  <si>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</si>
  <si>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</si>
  <si>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</si>
  <si>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</si>
  <si>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</si>
  <si>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</si>
  <si>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</si>
  <si>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</si>
  <si>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</si>
  <si>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</si>
  <si>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</si>
  <si>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</si>
  <si>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</si>
  <si>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</si>
  <si>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</si>
  <si>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</si>
  <si>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</si>
  <si>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</si>
  <si>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</si>
  <si>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</si>
  <si>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</si>
  <si>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</si>
  <si>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</si>
  <si>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</si>
  <si>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</si>
  <si>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</si>
  <si>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</si>
  <si>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</si>
  <si>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</si>
  <si>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</si>
  <si>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</si>
  <si>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</si>
  <si>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</si>
  <si>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</si>
  <si>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</si>
  <si>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</si>
  <si>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</si>
  <si>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</si>
  <si>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</si>
  <si>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</si>
  <si>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</si>
  <si>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</si>
  <si>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</si>
  <si>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</si>
  <si>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</si>
  <si>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</si>
  <si>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</si>
  <si>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</si>
  <si>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</si>
  <si>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</si>
  <si>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</si>
  <si>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</si>
  <si>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</si>
  <si>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</si>
  <si>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</si>
  <si>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</si>
  <si>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</si>
  <si>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</si>
  <si>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</si>
  <si>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</si>
  <si>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</si>
  <si>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</si>
  <si>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</si>
  <si>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</si>
  <si>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</si>
  <si>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</si>
  <si>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</si>
  <si>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</si>
  <si>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</si>
  <si>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</si>
  <si>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</si>
  <si>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</si>
  <si>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</si>
  <si>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</si>
  <si>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</si>
  <si>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</si>
  <si>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</si>
  <si>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</si>
  <si>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</si>
  <si>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</si>
  <si>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</si>
  <si>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</si>
  <si>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</si>
  <si>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</si>
  <si>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</si>
  <si>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</si>
  <si>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</si>
  <si>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</si>
  <si>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</si>
  <si>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</si>
  <si>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</si>
  <si>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</si>
  <si>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</si>
  <si>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</si>
  <si>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</si>
  <si>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</si>
  <si>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</si>
  <si>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</si>
  <si>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</si>
  <si>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</si>
  <si>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</si>
  <si>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</si>
  <si>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</si>
  <si>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</si>
  <si>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</si>
  <si>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</si>
  <si>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</si>
  <si>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</si>
  <si>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</si>
  <si>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</si>
  <si>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</si>
  <si>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</si>
  <si>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</si>
  <si>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</si>
  <si>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</si>
  <si>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</si>
  <si>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</si>
  <si>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</si>
  <si>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</si>
  <si>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</si>
  <si>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</si>
  <si>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</si>
  <si>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</si>
  <si>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</si>
  <si>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</si>
  <si>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</si>
  <si>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</si>
  <si>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</si>
  <si>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</si>
  <si>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</si>
  <si>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</si>
  <si>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</si>
  <si>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</si>
  <si>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</si>
  <si>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</si>
  <si>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</si>
  <si>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</si>
  <si>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</si>
  <si>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</si>
  <si>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</si>
  <si>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</si>
  <si>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</si>
  <si>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</si>
  <si>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</si>
  <si>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</si>
  <si>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</si>
  <si>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</si>
  <si>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</si>
  <si>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</si>
  <si>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</si>
  <si>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</si>
  <si>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</si>
  <si>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</si>
  <si>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</si>
  <si>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</si>
  <si>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</si>
  <si>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</si>
  <si>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</si>
  <si>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</si>
  <si>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</si>
  <si>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</si>
  <si>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</si>
  <si>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</si>
  <si>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</si>
  <si>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</si>
  <si>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</si>
  <si>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</si>
  <si>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</si>
  <si>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</si>
  <si>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</si>
  <si>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</si>
  <si>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</si>
  <si>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</si>
  <si>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</si>
  <si>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</si>
  <si>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</si>
  <si>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</si>
  <si>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</si>
  <si>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</si>
  <si>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</si>
  <si>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</si>
  <si>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</si>
  <si>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</si>
  <si>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</si>
  <si>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</si>
  <si>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</si>
  <si>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</si>
  <si>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</si>
  <si>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</si>
  <si>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</si>
  <si>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</si>
  <si>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</si>
  <si>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</si>
  <si>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</si>
  <si>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</si>
  <si>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</si>
  <si>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</si>
  <si>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</si>
  <si>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</si>
  <si>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</si>
  <si>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</si>
  <si>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</si>
  <si>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</si>
  <si>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</si>
  <si>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</si>
  <si>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</si>
  <si>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</si>
  <si>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</si>
  <si>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</si>
  <si>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</si>
  <si>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</si>
  <si>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</si>
  <si>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</si>
  <si>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</si>
  <si>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</si>
  <si>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</si>
  <si>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</si>
  <si>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</si>
  <si>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</si>
  <si>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</si>
  <si>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</si>
  <si>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</si>
  <si>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</si>
  <si>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</si>
  <si>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</si>
  <si>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</si>
  <si>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</si>
  <si>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</si>
  <si>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</si>
  <si>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</si>
  <si>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</si>
  <si>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</si>
  <si>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</si>
  <si>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</si>
  <si>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</si>
  <si>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</si>
  <si>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</si>
  <si>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</si>
  <si>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</si>
  <si>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</si>
  <si>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</si>
  <si>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</si>
  <si>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</si>
  <si>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</si>
  <si>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</si>
  <si>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</si>
  <si>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</si>
  <si>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</si>
  <si>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</si>
  <si>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</si>
  <si>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</si>
  <si>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</si>
  <si>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</si>
  <si>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</si>
  <si>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</si>
  <si>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</si>
  <si>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</si>
  <si>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</si>
  <si>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</si>
  <si>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</si>
  <si>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</si>
  <si>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</si>
  <si>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</si>
  <si>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</si>
  <si>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</si>
  <si>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</si>
  <si>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</si>
  <si>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</si>
  <si>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</si>
  <si>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</si>
  <si>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</si>
  <si>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</si>
  <si>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</si>
  <si>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</si>
  <si>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</si>
  <si>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</si>
  <si>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</si>
  <si>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</si>
  <si>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</si>
  <si>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</si>
  <si>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</si>
  <si>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</si>
  <si>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</si>
  <si>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</si>
  <si>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</si>
  <si>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</si>
  <si>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</si>
  <si>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</si>
  <si>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</si>
  <si>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</si>
  <si>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</si>
  <si>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</si>
  <si>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</si>
  <si>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</si>
  <si>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</si>
  <si>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</si>
  <si>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</si>
  <si>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</si>
  <si>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</si>
  <si>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</si>
  <si>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</si>
  <si>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</si>
  <si>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</si>
  <si>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</si>
  <si>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</si>
  <si>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</si>
  <si>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</si>
  <si>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</si>
  <si>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</si>
  <si>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</si>
  <si>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</si>
  <si>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</si>
  <si>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</si>
  <si>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</si>
  <si>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</si>
  <si>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</si>
  <si>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</si>
  <si>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</si>
  <si>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</si>
  <si>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</si>
  <si>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</si>
  <si>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</si>
  <si>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</si>
  <si>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</si>
  <si>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</si>
  <si>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</si>
  <si>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</si>
  <si>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</si>
  <si>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</si>
  <si>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</si>
  <si>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</si>
  <si>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</si>
  <si>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</si>
  <si>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</si>
  <si>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</si>
  <si>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</si>
  <si>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</si>
  <si>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</si>
  <si>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</si>
  <si>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</si>
  <si>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</si>
  <si>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</si>
  <si>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</si>
  <si>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</si>
  <si>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</si>
  <si>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</si>
  <si>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</si>
  <si>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</si>
  <si>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</si>
  <si>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</si>
  <si>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</si>
  <si>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</si>
  <si>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</si>
  <si>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</si>
  <si>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</si>
  <si>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</si>
  <si>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</si>
  <si>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</si>
  <si>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</si>
  <si>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</si>
  <si>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</si>
  <si>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</si>
  <si>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</si>
  <si>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</si>
  <si>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</si>
  <si>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</si>
  <si>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</si>
  <si>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</si>
  <si>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</si>
  <si>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</si>
  <si>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</si>
  <si>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</si>
  <si>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</si>
  <si>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</si>
  <si>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</si>
  <si>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</si>
  <si>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</si>
  <si>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</si>
  <si>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</si>
  <si>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</si>
  <si>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</si>
  <si>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</si>
  <si>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</si>
  <si>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</si>
  <si>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</si>
  <si>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</si>
  <si>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</si>
  <si>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</si>
  <si>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</si>
  <si>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</si>
  <si>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</si>
  <si>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</si>
  <si>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</si>
  <si>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</si>
  <si>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</si>
  <si>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</si>
  <si>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</si>
  <si>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</si>
  <si>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</si>
  <si>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</si>
  <si>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</si>
  <si>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</si>
  <si>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</si>
  <si>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</si>
  <si>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</si>
  <si>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</si>
  <si>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</si>
  <si>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</si>
  <si>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</si>
  <si>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</si>
  <si>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</si>
  <si>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</si>
  <si>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</si>
  <si>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</si>
  <si>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</si>
  <si>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</si>
  <si>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</si>
  <si>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</si>
  <si>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</si>
  <si>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</si>
  <si>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</si>
  <si>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</si>
  <si>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</si>
  <si>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</si>
  <si>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</si>
  <si>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</si>
  <si>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</si>
  <si>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</si>
  <si>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</si>
  <si>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</si>
  <si>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</si>
  <si>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</si>
  <si>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</si>
  <si>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</si>
  <si>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</si>
  <si>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</si>
  <si>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</si>
  <si>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</si>
  <si>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</si>
  <si>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</si>
  <si>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</si>
  <si>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</si>
  <si>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</si>
  <si>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</si>
  <si>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</si>
  <si>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</si>
  <si>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</si>
  <si>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</si>
  <si>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</si>
  <si>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</si>
  <si>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</si>
  <si>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</si>
  <si>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</si>
  <si>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</si>
  <si>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</si>
  <si>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</si>
  <si>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</si>
  <si>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</si>
  <si>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</si>
  <si>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</si>
  <si>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</si>
  <si>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</si>
  <si>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</si>
  <si>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</si>
  <si>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</si>
  <si>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</si>
  <si>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</si>
  <si>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</si>
  <si>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</si>
  <si>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</si>
  <si>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</si>
  <si>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</si>
  <si>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</si>
  <si>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</si>
  <si>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</si>
  <si>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</si>
  <si>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</si>
  <si>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</si>
  <si>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</si>
  <si>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</si>
  <si>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</si>
  <si>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</si>
  <si>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</si>
  <si>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</si>
  <si>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</si>
  <si>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</si>
  <si>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</si>
  <si>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</si>
  <si>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</si>
  <si>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</si>
  <si>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</si>
  <si>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</si>
  <si>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</si>
  <si>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</si>
  <si>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</si>
  <si>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</si>
  <si>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</si>
  <si>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</si>
  <si>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</si>
  <si>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</si>
  <si>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</si>
  <si>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</si>
  <si>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</si>
  <si>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</si>
  <si>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</si>
  <si>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</si>
  <si>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</si>
  <si>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</si>
  <si>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</si>
  <si>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</si>
  <si>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</si>
  <si>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</si>
  <si>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</si>
  <si>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</si>
  <si>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</si>
  <si>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</si>
  <si>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</si>
  <si>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</si>
  <si>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</si>
  <si>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</si>
  <si>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</si>
  <si>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</si>
  <si>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</si>
  <si>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</si>
  <si>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</si>
  <si>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</si>
  <si>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</si>
  <si>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</si>
  <si>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</si>
  <si>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</si>
  <si>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</si>
  <si>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</si>
  <si>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</si>
  <si>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</si>
  <si>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</si>
  <si>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</si>
  <si>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</si>
  <si>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</si>
  <si>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</si>
  <si>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</si>
  <si>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</si>
  <si>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</si>
  <si>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</si>
  <si>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</si>
  <si>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</si>
  <si>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</si>
  <si>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</si>
  <si>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</si>
  <si>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</si>
  <si>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</si>
  <si>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</si>
  <si>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</si>
  <si>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</si>
  <si>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</si>
  <si>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</si>
  <si>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</si>
  <si>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</si>
  <si>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</si>
  <si>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</si>
  <si>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</si>
  <si>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</si>
  <si>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</si>
  <si>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</si>
  <si>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</si>
  <si>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</si>
  <si>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</si>
  <si>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</si>
  <si>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</si>
  <si>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</si>
  <si>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</si>
  <si>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</si>
  <si>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</si>
  <si>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</si>
  <si>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</si>
  <si>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</si>
  <si>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</si>
  <si>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</si>
  <si>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</si>
  <si>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</si>
  <si>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</si>
  <si>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</si>
  <si>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</si>
  <si>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</si>
  <si>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</si>
  <si>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</si>
  <si>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</si>
  <si>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</si>
  <si>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</si>
  <si>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</si>
  <si>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</si>
  <si>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</si>
  <si>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</si>
  <si>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</si>
  <si>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</si>
  <si>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</si>
  <si>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</si>
  <si>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</si>
  <si>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</si>
  <si>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</si>
  <si>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</si>
  <si>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</si>
  <si>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</si>
  <si>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</si>
  <si>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</si>
  <si>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</si>
  <si>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</si>
  <si>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</si>
  <si>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</si>
  <si>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</si>
  <si>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</si>
  <si>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</si>
  <si>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</si>
  <si>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</si>
  <si>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</si>
  <si>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</si>
  <si>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</si>
  <si>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</si>
  <si>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</si>
  <si>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</si>
  <si>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</si>
  <si>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</si>
  <si>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</si>
  <si>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</si>
  <si>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</si>
  <si>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</si>
  <si>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</si>
  <si>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</si>
  <si>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</si>
  <si>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</si>
  <si>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</si>
  <si>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</si>
  <si>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</si>
  <si>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</si>
  <si>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</si>
  <si>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</si>
  <si>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</si>
  <si>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</si>
  <si>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</si>
  <si>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</si>
  <si>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</si>
  <si>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</si>
  <si>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</si>
  <si>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</si>
  <si>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</si>
  <si>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</si>
  <si>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</si>
  <si>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</si>
  <si>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</si>
  <si>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</si>
  <si>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</si>
  <si>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</si>
  <si>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</si>
  <si>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</si>
  <si>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</si>
  <si>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</si>
  <si>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</si>
  <si>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</si>
  <si>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</si>
  <si>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</si>
  <si>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</si>
  <si>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</si>
  <si>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</si>
  <si>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</si>
  <si>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</si>
  <si>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</si>
  <si>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</si>
  <si>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</si>
  <si>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</si>
  <si>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</si>
  <si>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</si>
  <si>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</si>
  <si>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</si>
  <si>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</si>
  <si>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</si>
  <si>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</si>
  <si>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</si>
  <si>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</si>
  <si>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</si>
  <si>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</si>
  <si>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</si>
  <si>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</si>
  <si>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</si>
  <si>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</si>
  <si>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</si>
  <si>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</si>
  <si>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</si>
  <si>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</si>
  <si>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</si>
  <si>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</si>
  <si>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</si>
  <si>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</si>
  <si>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</si>
  <si>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</si>
  <si>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</si>
  <si>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</si>
  <si>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</si>
  <si>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</si>
  <si>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</si>
  <si>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</si>
  <si>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</si>
  <si>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</si>
  <si>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</si>
  <si>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</si>
  <si>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</si>
  <si>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</si>
  <si>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</si>
  <si>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</si>
  <si>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</si>
  <si>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</si>
  <si>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</si>
  <si>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</si>
  <si>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</si>
  <si>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</si>
  <si>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</si>
  <si>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</si>
  <si>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</si>
  <si>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</si>
  <si>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</si>
  <si>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</si>
  <si>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</si>
  <si>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</si>
  <si>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</si>
  <si>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</si>
  <si>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</si>
  <si>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</si>
  <si>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</si>
  <si>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</si>
  <si>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</si>
  <si>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</si>
  <si>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</si>
  <si>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</si>
  <si>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</si>
  <si>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</si>
  <si>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</si>
  <si>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</si>
  <si>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</si>
  <si>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</si>
  <si>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</si>
  <si>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</si>
  <si>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</si>
  <si>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</si>
  <si>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</si>
  <si>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</si>
  <si>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</si>
  <si>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</si>
  <si>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</si>
  <si>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</si>
  <si>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</si>
  <si>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</si>
  <si>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</si>
  <si>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</si>
  <si>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</si>
  <si>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</si>
  <si>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</si>
  <si>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</si>
  <si>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</si>
  <si>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</si>
  <si>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</si>
  <si>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</si>
  <si>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</si>
  <si>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</si>
  <si>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</si>
  <si>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</si>
  <si>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</si>
  <si>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</si>
  <si>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</si>
  <si>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</si>
  <si>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</si>
  <si>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</si>
  <si>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</si>
  <si>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</si>
  <si>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</si>
  <si>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</si>
  <si>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</si>
  <si>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</si>
  <si>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need 15 min </t>
  </si>
  <si>
    <t>TT-20251208-01207</t>
  </si>
  <si>
    <t>scatteted sites HAJ0127 &amp; HAJ0120 /  Sceco black out on HAJJ area , Teams secured HUb sites by PG</t>
  </si>
  <si>
    <t>PCM-20251208-00002038</t>
  </si>
  <si>
    <t xml:space="preserve">EM team need 30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</si>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</sst>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1" totalsRowShown="0" headerRowDxfId="79" dataDxfId="78" headerRowBorderDxfId="76" tableBorderDxfId="77" totalsRowBorderDxfId="75">
  <autoFilter ref="A1:L2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336.78966898148065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45999.738094907407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45999.738094907407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45999.738094907407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45999.738094907407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45999.738094907407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45999.738094907407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45999.738094907407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45999.738094907407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45999.738094907407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45999.738094907407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45999.738094907407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45999.738094907407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45999.738094907407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45999.738094907407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45999.738094907407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45999.738094907407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45999.738094907407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45999.738094907407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45999.738094907407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45999.738094907407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45999.738094907407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45999.738094907407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45999.738094907407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45999.738094907407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45999.738094907407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45999.738094907407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45999.738094907407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45999.738094907407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45999.738094907407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45999.738094907407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45999.738094907407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45999.738094907407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45999.738094907407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45999.738094907407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45999.738094907407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45999.738094907407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45999.738094907407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45999.738094907407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45999.738094907407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45999.738094907407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45999.738094907407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45999.738094907407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45999.738094907407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45999.738094907407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45999.738094907407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45999.738094907407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45999.738094907407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45999.738094907407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45999.738094907407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45999.738094907407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45999.738094907407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45999.738094907407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45999.738094907407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45999.738094907407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45999.738094907407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45999.738094907407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45999.738094907407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45999.738094907407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45999.738094907407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45999.738094907407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45999.738094907407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45999.738094907407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45999.738094907407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45999.738094907407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45999.738094907407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45999.738094907407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45999.738094907407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45999.738094907407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45999.738094907407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45999.738094907407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45999.738094907407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45999.738094907407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45999.738094907407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45999.738094907407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45999.738094907407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45999.738094907407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45999.738094907407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45999.738094907407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45999.738094907407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45999.738094907407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45999.738094907407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45999.738094907407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45999.738094907407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45999.738094907407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45999.738094907407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45999.738094907407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45999.738094907407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45999.738094907407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45999.738094907407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45999.738094907407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45999.738094907407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45999.738094907407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45999.738094907407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45999.738094907407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45999.738094907407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45999.738094907407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45999.738094907407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45999.738094907407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45999.738094907407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45999.738094907407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45999.738094907407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45999.738094907407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45999.738094907407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45999.738094907407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45999.738094907407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45999.738094907407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45999.738094907407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45999.738094907407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45999.738094907407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45999.738094907407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45999.738094907407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45999.738094907407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45999.738094907407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45999.738094907407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45999.738094907407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45999.738094907407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45999.738094907407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45999.738094907407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45999.738094907407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45999.738094907407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45999.738094907407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45999.738094907407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45999.738094907407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45999.738094907407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45999.738094907407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45999.738094907407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45999.738094907407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45999.738094907407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45999.738094907407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45999.738094907407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45999.738094907407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45999.738094907407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45999.738094907407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45999.738094907407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45999.738094907407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45999.738094907407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45999.738094907407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45999.738094907407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45999.738094907407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45999.738094907407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45999.738094907407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45999.738094907407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45999.738094907407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45999.738094907407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45999.738094907407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45999.738094907407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45999.738094907407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45999.738094907407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45999.738094907407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45999.738094907407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45999.738094907407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45999.738094907407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45999.738094907407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45999.738094907407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45999.738094907407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45999.738094907407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45999.738094907407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45999.738094907407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45999.738094907407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45999.738094907407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45999.738094907407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45999.738094907407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45999.738094907407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45999.738094907407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45999.738094907407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45999.738094907407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45999.738094907407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45999.738094907407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45999.738094907407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45999.738094907407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45999.738094907407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45999.738094907407</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1"/>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174.73825694444531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15.350675925925316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2.3827129629644332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45999.738094907407</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45999.738094907407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45999.738094907407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45999.738094907407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45999.738094907407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45999.738094907407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45999.738094907407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45999.738094907407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45999.738094907407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45999.738094907407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45999.738094907407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45999.738094907407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45999.738094907407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45999.738094907407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45999.738094907407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45999.738094907407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45999.738094907407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45999.738094907407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45999.738094907407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45999.738094907407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45999.738094907407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45999.738094907407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45999.738094907407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45999.738094907407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45999.738094907407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45999.738094907407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45999.738094907407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45999.738094907407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45999.738094907407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45999.738094907407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45999.738094907407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45999.738094907407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45999.738094907407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45999.738094907407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45999.738094907407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45999.738094907407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45999.738094907407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45999.738094907407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45999.738094907407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45999.738094907407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45999.738094907407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45999.738094907407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45999.738094907407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45999.738094907407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45999.738094907407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45999.738094907407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45999.738094907407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45999.738094907407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45999.738094907407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45999.738094907407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45999.738094907407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45999.738094907407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45999.738094907407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45999.738094907407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45999.738094907407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45999.738094907407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45999.738094907407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45999.738094907407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45999.738094907407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45999.738094907407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45999.738094907407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45999.738094907407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45999.738094907407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45999.738094907407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45999.738094907407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45999.738094907407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45999.738094907407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45999.738094907407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45999.738094907407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45999.738094907407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45999.738094907407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45999.738094907407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45999.738094907407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45999.738094907407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45999.738094907407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45999.738094907407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45999.738094907407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45999.738094907407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45999.738094907407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45999.738094907407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45999.738094907407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45999.738094907407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45999.738094907407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45999.738094907407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45999.738094907407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45999.738094907407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45999.738094907407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45999.738094907407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45999.738094907407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45999.738094907407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45999.738094907407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45999.738094907407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45999.738094907407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45999.738094907407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45999.738094907407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45999.738094907407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45999.738094907407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45999.738094907407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45999.738094907407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45999.738094907407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45999.738094907407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45999.738094907407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45999.738094907407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45999.738094907407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45999.738094907407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45999.738094907407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45999.738094907407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45999.738094907407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45999.738094907407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45999.738094907407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45999.738094907407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45999.738094907407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45999.738094907407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45999.738094907407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45999.738094907407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45999.738094907407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45999.738094907407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45999.738094907407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45999.738094907407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45999.738094907407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45999.738094907407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45999.738094907407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45999.738094907407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45999.738094907407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45999.738094907407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45999.738094907407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45999.738094907407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45999.738094907407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45999.738094907407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45999.738094907407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45999.738094907407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45999.738094907407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45999.738094907407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45999.738094907407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45999.738094907407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45999.738094907407</v>
      </c>
      <c r="H141" s="97"/>
      <c r="I141" s="18" t="str">
        <f>IFERROR(VLOOKUP(D141,DB!A:F,6,0),"")</f>
        <v/>
      </c>
      <c r="J141" s="18" t="str">
        <f>IFERROR(VLOOKUP(D141,DB!A:G,7,0),"")</f>
        <v/>
      </c>
      <c r="K141" s="19"/>
      <c r="L141" s="18" t="str">
        <f>IFERROR(VLOOKUP(D141,DB!A:I,9,0),"")</f>
        <v/>
      </c>
    </row>
    <row r="142" spans="1:12" ht="31.5" customHeight="1">
      <c r="A142" s="146"/>
      <c r="B142" s="147" t="str">
        <f>IFERROR(VLOOKUP(D142,DB!A:K,11,0),"")</f>
        <v/>
      </c>
      <c r="C142" s="147"/>
      <c r="D142" s="147"/>
      <c r="E142" s="147"/>
      <c r="F142" s="148"/>
      <c r="G142" s="149">
        <f ca="1">IFERROR(NOW()-F142,"-")</f>
        <v>45999.738094907407</v>
      </c>
      <c r="H142" s="148"/>
      <c r="I142" s="147" t="str">
        <f>IFERROR(VLOOKUP(D142,DB!A:F,6,0),"")</f>
        <v/>
      </c>
      <c r="J142" s="147" t="str">
        <f>IFERROR(VLOOKUP(D142,DB!A:G,7,0),"")</f>
        <v/>
      </c>
      <c r="K142" s="150"/>
      <c r="L142" s="147" t="str">
        <f>IFERROR(VLOOKUP(D142,DB!A:I,9,0),"")</f>
        <v/>
      </c>
    </row>
    <row r="143" spans="1:12" ht="31.5" customHeight="1">
      <c r="A143" s="96"/>
      <c r="B143" s="18" t="str">
        <f>IFERROR(VLOOKUP(D143,DB!A:K,11,0),"")</f>
        <v/>
      </c>
      <c r="C143" s="18"/>
      <c r="D143" s="18"/>
      <c r="E143" s="18"/>
      <c r="F143" s="97"/>
      <c r="G143" s="98">
        <f ca="1">IFERROR(NOW()-F143,"-")</f>
        <v>45999.738094907407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45999.738094907407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45999.738094907407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45999.738094907407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45999.738094907407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45999.738094907407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45999.738094907407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45999.738094907407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45999.738094907407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45999.738094907407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45999.738094907407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45999.738094907407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45999.738094907407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45999.738094907407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45999.738094907407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45999.738094907407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45999.738094907407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45999.738094907407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45999.738094907407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45999.738094907407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45999.738094907407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45999.738094907407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45999.738094907407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45999.738094907407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45999.738094907407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45999.738094907407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45999.738094907407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45999.738094907407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45999.738094907407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45999.738094907407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45999.738094907407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45999.738094907407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45999.738094907407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45999.738094907407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45999.738094907407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45999.738094907407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45999.738094907407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45999.738094907407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45999.738094907407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45999.738094907407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45999.738094907407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45999.738094907407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45999.738094907407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45999.738094907407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45999.738094907407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45999.738094907407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45999.738094907407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45999.738094907407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45999.738094907407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45999.738094907407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45999.738094907407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45999.738094907407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45999.738094907407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45999.738094907407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45999.738094907407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45999.738094907407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45999.738094907407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45999.738094907407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45999.738094907407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45999.738094907407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45999.738094907407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45999.738094907407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45999.738094907407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45999.738094907407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45999.738094907407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45999.738094907407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45999.738094907407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45999.738094907407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45999.738094907407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45999.738094907407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45999.738094907407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45999.738094907407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45999.738094907407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45999.738094907407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45999.738094907407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45999.738094907407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45999.738094907407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45999.738094907407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45999.738094907407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45999.738094907407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45999.738094907407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45999.738094907407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45999.738094907407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45999.738094907407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45999.738094907407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45999.738094907407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45999.738094907407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45999.738094907407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45999.738094907407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45999.738094907407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45999.738094907407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45999.738094907407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45999.738094907407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45999.738094907407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45999.738094907407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45999.738094907407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45999.738094907407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45999.738094907407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45999.738094907407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45999.738094907407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45999.738094907407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45999.738094907407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45999.738094907407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45999.738094907407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45999.738094907407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45999.738094907407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45999.738094907407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45999.738094907407</v>
      </c>
      <c r="H250" s="97"/>
      <c r="I250" s="18" t="str">
        <f>IFERROR(VLOOKUP(D250,DB!A:F,6,0),"")</f>
        <v/>
      </c>
      <c r="J250" s="18" t="str">
        <f>IFERROR(VLOOKUP(D250,DB!A:G,7,0),"")</f>
        <v/>
      </c>
      <c r="K250" s="19"/>
      <c r="L250" s="18" t="str">
        <f>IFERROR(VLOOKUP(D250,DB!A:I,9,0),"")</f>
        <v/>
      </c>
    </row>
    <row r="251" spans="1:12" ht="31.5" customHeight="1">
      <c r="A251" s="146"/>
      <c r="B251" s="147" t="str">
        <f>IFERROR(VLOOKUP(D251,DB!A:K,11,0),"")</f>
        <v/>
      </c>
      <c r="C251" s="147"/>
      <c r="D251" s="147"/>
      <c r="E251" s="147"/>
      <c r="F251" s="148"/>
      <c r="G251" s="149">
        <f ca="1">IFERROR(NOW()-F251,"-")</f>
        <v>45999.738094907407</v>
      </c>
      <c r="H251" s="148"/>
      <c r="I251" s="147" t="str">
        <f>IFERROR(VLOOKUP(D251,DB!A:F,6,0),"")</f>
        <v/>
      </c>
      <c r="J251" s="147" t="str">
        <f>IFERROR(VLOOKUP(D251,DB!A:G,7,0),"")</f>
        <v/>
      </c>
      <c r="K251" s="150"/>
      <c r="L251" s="147" t="str">
        <f>IFERROR(VLOOKUP(D251,DB!A:I,9,0),"")</f>
        <v/>
      </c>
    </row>
  </sheetData>
  <dataValidations count="2">
    <dataValidation allowBlank="1" showInputMessage="1" showErrorMessage="1" sqref="E1" xr:uid="{4D935161-CDD3-4592-B877-3FB59C99E142}"/>
    <dataValidation type="list" allowBlank="1" showInputMessage="1" showErrorMessage="1" sqref="E3:E1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45999.738094907407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45999.738094907407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45999.738094907407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45999.738094907407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45999.738094907407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45999.738094907407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45999.738094907407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45999.738094907407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45999.738094907407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45999.738094907407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45999.738094907407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45999.738094907407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45999.738094907407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45999.738094907407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45999.738094907407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45999.738094907407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45999.738094907407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45999.738094907407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45999.738094907407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45999.738094907407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45999.738094907407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45999.738094907407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45999.738094907407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45999.738094907407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45999.738094907407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45999.738094907407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45999.738094907407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45999.738094907407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45999.738094907407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45999.738094907407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45999.738094907407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45999.738094907407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45999.738094907407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45999.738094907407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45999.738094907407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45999.738094907407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45999.738094907407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45999.738094907407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45999.738094907407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45999.738094907407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45999.738094907407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45999.738094907407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45999.738094907407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45999.738094907407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45999.738094907407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45999.738094907407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45999.738094907407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45999.738094907407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45999.738094907407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45999.738094907407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45999.738094907407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45999.738094907407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45999.738094907407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45999.738094907407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45999.738094907407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45999.738094907407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45999.738094907407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45999.738094907407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45999.738094907407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45999.738094907407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45999.738094907407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45999.738094907407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45999.738094907407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45999.738094907407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45999.738094907407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45999.738094907407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45999.738094907407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45999.738094907407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45999.738094907407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45999.738094907407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45999.738094907407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45999.738094907407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45999.738094907407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45999.738094907407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45999.738094907407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45999.738094907407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45999.738094907407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45999.738094907407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45999.738094907407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45999.738094907407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45999.738094907407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45999.738094907407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45999.738094907407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45999.738094907407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45999.738094907407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45999.738094907407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45999.738094907407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45999.738094907407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45999.738094907407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45999.738094907407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45999.738094907407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45999.738094907407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45999.738094907407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45999.738094907407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45999.738094907407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45999.738094907407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45999.738094907407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45999.738094907407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45999.738094907407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45999.738094907407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45999.738094907407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45999.738094907407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45999.738094907407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45999.738094907407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45999.738094907407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45999.738094907407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45999.738094907407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45999.738094907407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45999.738094907407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45999.738094907407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45999.738094907407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45999.738094907407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45999.738094907407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45999.738094907407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45999.738094907407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45999.738094907407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45999.738094907407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45999.738094907407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45999.738094907407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45999.738094907407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45999.738094907407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45999.738094907407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45999.738094907407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45999.738094907407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45999.738094907407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45999.738094907407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45999.738094907407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45999.738094907407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45999.738094907407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45999.738094907407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45999.738094907407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45999.738094907407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45999.738094907407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45999.738094907407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45999.738094907407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45999.738094907407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45999.738094907407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45999.738094907407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45999.738094907407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45999.738094907407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45999.738094907407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45999.738094907407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45999.738094907407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45999.738094907407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45999.738094907407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45999.738094907407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45999.738094907407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45999.738094907407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45999.738094907407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45999.738094907407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45999.738094907407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45999.738094907407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45999.738094907407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45999.738094907407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45999.738094907407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45999.738094907407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45999.738094907407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45999.738094907407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45999.738094907407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45999.738094907407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45999.738094907407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45999.738094907407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45999.738094907407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45999.738094907407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45999.738094907407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45999.738094907407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45999.738094907407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45999.738094907407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45999.738094907407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45999.738094907407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45999.738094907407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45999.738094907407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45999.738094907407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45999.738094907407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45999.738094907407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45999.738094907407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45999.738094907407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45999.738094907407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45999.738094907407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45999.738094907407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45999.738094907407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45999.738094907407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45999.738094907407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45999.738094907407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45999.738094907407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45999.738094907407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45999.738094907407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45999.738094907407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45999.738094907407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45999.738094907407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45999.738094907407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45999.738094907407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45999.738094907407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45999.738094907407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45999.738094907407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45999.738094907407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45999.738094907407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45999.738094907407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45999.738094907407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45999.738094907407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45999.738094907407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45999.738094907407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45999.738094907407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45999.738094907407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45999.738094907407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45999.738094907407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45999.738094907407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45999.738094907407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45999.738094907407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45999.738094907407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45999.738094907407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45999.738094907407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45999.738094907407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45999.738094907407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45999.738094907407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45999.738094907407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45999.738094907407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45999.738094907407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45999.738094907407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45999.738094907407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45999.738094907407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45999.738094907407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45999.738094907407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45999.738094907407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45999.738094907407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45999.738094907407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45999.738094907407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45999.738094907407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45999.738094907407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45999.738094907407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45999.738094907407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45999.738094907407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45999.738094907407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45999.738094907407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45999.738094907407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45999.738094907407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45999.738094907407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45999.738094907407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45999.738094907407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45999.738094907407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45999.738094907407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45999.738094907407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45999.738094907407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45999.738094907407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45999.738094907407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45999.738094907407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45999.738094907407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45999.738094907407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45999.738094907407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45999.738094907407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45999.738094907407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45999.738094907407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45999.738094907407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45999.738094907407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45999.738094907407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45999.738094907407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45999.738094907407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45999.738094907407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45999.738094907407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45999.738094907407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45999.738094907407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45999.738094907407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45999.738094907407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45999.738094907407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45999.738094907407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45999.738094907407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45999.738094907407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45999.738094907407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45999.738094907407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45999.738094907407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45999.738094907407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45999.738094907407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45999.738094907407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45999.738094907407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45999.738094907407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45999.738094907407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45999.738094907407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45999.738094907407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45999.738094907407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45999.738094907407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45999.738094907407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45999.738094907407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45999.738094907407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45999.738094907407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45999.738094907407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45999.738094907407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45999.738094907407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45999.738094907407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45999.738094907407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45999.738094907407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45999.738094907407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45999.738094907407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45999.738094907407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45999.738094907407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45999.738094907407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45999.738094907407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45999.738094907407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45999.738094907407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45999.738094907407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45999.738094907407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45999.738094907407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45999.738094907407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45999.738094907407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45999.738094907407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45999.738094907407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45999.738094907407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45999.738094907407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45999.738094907407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45999.738094907407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45999.738094907407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45999.738094907407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45999.738094907407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45999.738094907407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45999.738094907407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45999.738094907407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45999.738094907407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45999.738094907407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45999.738094907407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45999.738094907407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45999.738094907407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45999.738094907407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45999.738094907407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45999.738094907407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45999.738094907407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45999.738094907407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45999.738094907407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45999.738094907407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45999.738094907407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45999.738094907407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45999.738094907407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45999.738094907407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45999.738094907407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45999.738094907407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45999.738094907407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45999.738094907407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45999.738094907407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45999.738094907407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45999.738094907407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45999.738094907407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45999.738094907407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45999.738094907407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45999.738094907407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45999.738094907407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45999.738094907407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45999.738094907407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45999.738094907407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45999.738094907407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45999.738094907407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45999.738094907407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45999.738094907407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45999.738094907407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45999.738094907407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45999.738094907407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45999.738094907407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45999.738094907407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45999.738094907407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45999.738094907407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45999.738094907407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45999.738094907407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45999.738094907407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45999.738094907407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45999.738094907407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45999.738094907407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45999.738094907407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45999.738094907407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45999.738094907407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45999.738094907407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45999.738094907407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45999.738094907407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45999.738094907407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45999.738094907407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45999.738094907407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45999.738094907407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45999.738094907407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45999.738094907407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45999.738094907407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45999.738094907407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45999.738094907407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45999.738094907407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45999.738094907407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45999.738094907407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45999.738094907407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45999.738094907407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45999.738094907407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45999.738094907407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45999.738094907407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45999.738094907407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45999.738094907407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45999.738094907407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45999.738094907407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45999.738094907407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45999.738094907407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45999.738094907407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45999.738094907407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45999.738094907407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45999.738094907407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45999.738094907407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45999.738094907407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45999.738094907407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45999.738094907407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45999.738094907407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45999.738094907407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45999.738094907407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45999.738094907407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45999.738094907407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45999.738094907407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45999.738094907407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45999.738094907407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45999.738094907407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45999.738094907407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45999.738094907407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45999.738094907407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45999.738094907407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45999.738094907407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45999.738094907407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45999.738094907407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45999.738094907407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45999.738094907407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45999.738094907407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45999.738094907407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45999.738094907407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45999.738094907407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45999.738094907407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45999.738094907407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45999.738094907407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45999.738094907407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45999.738094907407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45999.738094907407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45999.738094907407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45999.738094907407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45999.738094907407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45999.738094907407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45999.738094907407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45999.738094907407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45999.738094907407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45999.738094907407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45999.738094907407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45999.738094907407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45999.738094907407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45999.738094907407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45999.738094907407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45999.738094907407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45999.738094907407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45999.738094907407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45999.738094907407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45999.738094907407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45999.738094907407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45999.738094907407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45999.738094907407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45999.738094907407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45999.738094907407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45999.738094907407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45999.738094907407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45999.738094907407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45999.738094907407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45999.738094907407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45999.738094907407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45999.738094907407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45999.738094907407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45999.738094907407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45999.738094907407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45999.738094907407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45999.738094907407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45999.738094907407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45999.738094907407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45999.738094907407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45999.738094907407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45999.738094907407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45999.738094907407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45999.738094907407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45999.738094907407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45999.738094907407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45999.738094907407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45999.738094907407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45999.738094907407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45999.738094907407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45999.738094907407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45999.738094907407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45999.738094907407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45999.738094907407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45999.738094907407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45999.738094907407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45999.738094907407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45999.738094907407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45999.738094907407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45999.738094907407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45999.738094907407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45999.738094907407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45999.738094907407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45999.738094907407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45999.738094907407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45999.738094907407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45999.738094907407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45999.738094907407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45999.738094907407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45999.738094907407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45999.738094907407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45999.738094907407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45999.738094907407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45999.738094907407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45999.738094907407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45999.738094907407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45999.738094907407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45999.738094907407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45999.738094907407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45999.738094907407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45999.738094907407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45999.738094907407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45999.738094907407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45999.738094907407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45999.738094907407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45999.738094907407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45999.738094907407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45999.738094907407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45999.738094907407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45999.738094907407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45999.738094907407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45999.738094907407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45999.738094907407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45999.738094907407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45999.738094907407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45999.738094907407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45999.738094907407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45999.738094907407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45999.738094907407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45999.738094907407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45999.738094907407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45999.738094907407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45999.738094907407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45999.738094907407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45999.738094907407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45999.738094907407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45999.738094907407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45999.738094907407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45999.738094907407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45999.738094907407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45999.738094907407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45999.738094907407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45999.738094907407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45999.738094907407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45999.738094907407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45999.738094907407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45999.738094907407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45999.738094907407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45999.738094907407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45999.738094907407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45999.738094907407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45999.738094907407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45999.738094907407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45999.738094907407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45999.738094907407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45999.738094907407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45999.738094907407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45999.738094907407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45999.738094907407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45999.738094907407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45999.738094907407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45999.738094907407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45999.738094907407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45999.738094907407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45999.738094907407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45999.738094907407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45999.738094907407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45999.738094907407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45999.738094907407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45999.738094907407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45999.738094907407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45999.738094907407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45999.738094907407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45999.738094907407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45999.738094907407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45999.738094907407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45999.738094907407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45999.738094907407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45999.738094907407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45999.738094907407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45999.738094907407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45999.738094907407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45999.738094907407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45999.738094907407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45999.738094907407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45999.738094907407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45999.738094907407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45999.738094907407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45999.738094907407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45999.738094907407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45999.738094907407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45999.738094907407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45999.738094907407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45999.738094907407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45999.738094907407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45999.738094907407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45999.738094907407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45999.738094907407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45999.738094907407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45999.738094907407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45999.738094907407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45999.738094907407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45999.738094907407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45999.738094907407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45999.738094907407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45999.738094907407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45999.738094907407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45999.738094907407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45999.738094907407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45999.738094907407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45999.738094907407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45999.738094907407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45999.738094907407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45999.738094907407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45999.738094907407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45999.738094907407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45999.738094907407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45999.738094907407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45999.738094907407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45999.738094907407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45999.738094907407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45999.738094907407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45999.738094907407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45999.738094907407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45999.738094907407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45999.738094907407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45999.738094907407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45999.738094907407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45999.738094907407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45999.738094907407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45999.738094907407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45999.738094907407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45999.738094907407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45999.738094907407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45999.738094907407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45999.738094907407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45999.738094907407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45999.738094907407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45999.738094907407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45999.738094907407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45999.738094907407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45999.738094907407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45999.738094907407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45999.738094907407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45999.738094907407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45999.738094907407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45999.738094907407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45999.738094907407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45999.738094907407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45999.738094907407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45999.738094907407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45999.738094907407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45999.738094907407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45999.738094907407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45999.738094907407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45999.738094907407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45999.738094907407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45999.738094907407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45999.738094907407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45999.738094907407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45999.738094907407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45999.738094907407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45999.738094907407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45999.738094907407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45999.738094907407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45999.738094907407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45999.738094907407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45999.738094907407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45999.738094907407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45999.738094907407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45999.738094907407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45999.738094907407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45999.738094907407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45999.738094907407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45999.738094907407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45999.738094907407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45999.738094907407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45999.738094907407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45999.738094907407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45999.738094907407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45999.738094907407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45999.738094907407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45999.738094907407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45999.738094907407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45999.738094907407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45999.738094907407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45999.738094907407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45999.738094907407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45999.738094907407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45999.738094907407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45999.738094907407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45999.738094907407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45999.738094907407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45999.738094907407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45999.738094907407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45999.738094907407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45999.738094907407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45999.738094907407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45999.738094907407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45999.738094907407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45999.738094907407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45999.738094907407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45999.738094907407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45999.738094907407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45999.738094907407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45999.738094907407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45999.738094907407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45999.738094907407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45999.738094907407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45999.738094907407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45999.738094907407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45999.738094907407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45999.738094907407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45999.738094907407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45999.738094907407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45999.738094907407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45999.738094907407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45999.738094907407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45999.738094907407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45999.738094907407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45999.738094907407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45999.738094907407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45999.738094907407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45999.738094907407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45999.738094907407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45999.738094907407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45999.738094907407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45999.738094907407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45999.738094907407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45999.738094907407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45999.738094907407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45999.738094907407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45999.738094907407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45999.738094907407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45999.738094907407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45999.738094907407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45999.738094907407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45999.738094907407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45999.738094907407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45999.738094907407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45999.738094907407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45999.738094907407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45999.738094907407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45999.738094907407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45999.738094907407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45999.738094907407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45999.738094907407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45999.738094907407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45999.738094907407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45999.738094907407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45999.738094907407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45999.738094907407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45999.738094907407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45999.738094907407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45999.738094907407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45999.738094907407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45999.738094907407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45999.738094907407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45999.738094907407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45999.738094907407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45999.738094907407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45999.738094907407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45999.738094907407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45999.738094907407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45999.738094907407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45999.738094907407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45999.738094907407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45999.738094907407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45999.738094907407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45999.738094907407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45999.738094907407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45999.738094907407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45999.738094907407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45999.738094907407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45999.738094907407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45999.738094907407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45999.738094907407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45999.738094907407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45999.738094907407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45999.738094907407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45999.738094907407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45999.738094907407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45999.738094907407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45999.738094907407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45999.738094907407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45999.738094907407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45999.738094907407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45999.738094907407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45999.738094907407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45999.738094907407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45999.738094907407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45999.738094907407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45999.738094907407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45999.738094907407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45999.738094907407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45999.738094907407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45999.738094907407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45999.738094907407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45999.738094907407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45999.738094907407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45999.738094907407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45999.738094907407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45999.738094907407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45999.738094907407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45999.738094907407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45999.738094907407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45999.738094907407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45999.738094907407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45999.738094907407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45999.738094907407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45999.738094907407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45999.738094907407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45999.738094907407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45999.738094907407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45999.738094907407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45999.738094907407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45999.738094907407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45999.738094907407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45999.738094907407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45999.738094907407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45999.738094907407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45999.738094907407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45999.738094907407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45999.738094907407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45999.738094907407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45999.738094907407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45999.738094907407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45999.738094907407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45999.738094907407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45999.738094907407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45999.738094907407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45999.738094907407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45999.738094907407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45999.738094907407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45999.738094907407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45999.738094907407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45999.738094907407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45999.738094907407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45999.738094907407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45999.738094907407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45999.738094907407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45999.738094907407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45999.738094907407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45999.738094907407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45999.738094907407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45999.738094907407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45999.738094907407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45999.738094907407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45999.738094907407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45999.738094907407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45999.738094907407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45999.738094907407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45999.738094907407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45999.738094907407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45999.738094907407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45999.738094907407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45999.738094907407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45999.738094907407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45999.738094907407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45999.738094907407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45999.738094907407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45999.738094907407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45999.738094907407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45999.738094907407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45999.738094907407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45999.738094907407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45999.738094907407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45999.738094907407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45999.738094907407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45999.738094907407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45999.738094907407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45999.738094907407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45999.738094907407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45999.738094907407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45999.738094907407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45999.738094907407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45999.738094907407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45999.738094907407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45999.738094907407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45999.738094907407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45999.738094907407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45999.738094907407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45999.738094907407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45999.738094907407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45999.738094907407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45999.738094907407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45999.738094907407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45999.738094907407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45999.738094907407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45999.738094907407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45999.738094907407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45999.738094907407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45999.738094907407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45999.738094907407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45999.738094907407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45999.738094907407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45999.738094907407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45999.738094907407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45999.738094907407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296.25737731481058</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0.94395138888648944</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45999.738094907407</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0.43926388888939982</v>
      </c>
      <c r="H5" s="91">
        <v>45999.539340277777</v>
      </c>
      <c r="I5" s="107" t="str">
        <f>IFERROR(VLOOKUP(D5,DB!A:F,6,0),"")</f>
        <v>SCECO</v>
      </c>
      <c r="J5" s="107" t="str">
        <f>IFERROR(VLOOKUP(D5,DB!A:G,7,0),"")</f>
        <v>No BB Shifted</v>
      </c>
      <c r="K5" s="93" t="s">
        <v>39129</v>
      </c>
      <c r="L5" s="87" t="str">
        <f>IFERROR(VLOOKUP(D5,DB!A:I,9,0),"")</f>
        <v>Latis</v>
      </c>
    </row>
    <row r="6" spans="1:16" ht="15" customHeight="1">
      <c r="A6" s="107"/>
      <c r="B6" s="107" t="str">
        <f>IFERROR(VLOOKUP(D6,DB!A:K,11,0),"")</f>
        <v/>
      </c>
      <c r="C6" s="89"/>
      <c r="D6" s="87"/>
      <c r="E6" s="90"/>
      <c r="F6" s="91"/>
      <c r="G6" s="92">
        <f t="shared" ca="1" si="0"/>
        <v>45999.738094907407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45999.738094907407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45999.738094907407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45999.738094907407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45999.738094907407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45999.738094907407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45999.738094907407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45999.738094907407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45999.738094907407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45999.738094907407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45999.738094907407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45999.738094907407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45999.738094907407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45999.738094907407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45999.738094907407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45999.738094907407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45999.738094907407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45999.738094907407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45999.738094907407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45999.738094907407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45999.738094907407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45999.738094907407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45999.738094907407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45999.738094907407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45999.738094907407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45999.738094907407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45999.738094907407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45999.738094907407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45999.738094907407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45999.738094907407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45999.738094907407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45999.738094907407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45999.738094907407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45999.738094907407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45999.738094907407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45999.738094907407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45999.738094907407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45999.738094907407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45999.738094907407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45999.738094907407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45999.738094907407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45999.738094907407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45999.738094907407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45999.738094907407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45999.738094907407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45999.738094907407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45999.738094907407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45999.738094907407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45999.738094907407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45999.738094907407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45999.738094907407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45999.738094907407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45999.738094907407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45999.738094907407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45999.738094907407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45999.738094907407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45999.738094907407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45999.738094907407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45999.738094907407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45999.738094907407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45999.738094907407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45999.738094907407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45999.738094907407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45999.738094907407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45999.738094907407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45999.738094907407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45999.738094907407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45999.738094907407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45999.738094907407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45999.738094907407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45999.738094907407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45999.738094907407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45999.738094907407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45999.738094907407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45999.738094907407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45999.738094907407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45999.738094907407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45999.738094907407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45999.738094907407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45999.738094907407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45999.738094907407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45999.738094907407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45999.738094907407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45999.738094907407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45999.738094907407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45999.738094907407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45999.738094907407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45999.738094907407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45999.738094907407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45999.738094907407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45999.738094907407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45999.738094907407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45999.738094907407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45999.738094907407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45999.738094907407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45999.738094907407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45999.738094907407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45999.738094907407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45999.738094907407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45999.738094907407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45999.738094907407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45999.738094907407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45999.738094907407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45999.738094907407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45999.738094907407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45999.738094907407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45999.738094907407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45999.738094907407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45999.738094907407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45999.738094907407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45999.738094907407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45999.738094907407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45999.738094907407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45999.738094907407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45999.738094907407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45999.738094907407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45999.738094907407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45999.738094907407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45999.738094907407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45999.738094907407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45999.738094907407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45999.738094907407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45999.738094907407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topLeftCell="A15"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107.90603472221846</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73.549217592590139</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51.076983796294371</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18.364796296293207</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2.6306064814780257</v>
      </c>
      <c r="H6" s="38">
        <v>45997.093599537038</v>
      </c>
      <c r="I6" s="37" t="str">
        <f>IFERROR(VLOOKUP(D6,DB!A:F,6,0),"")</f>
        <v>SCECO</v>
      </c>
      <c r="J6" s="37" t="str">
        <f>IFERROR(VLOOKUP(D6,DB!A:G,7,0),"")</f>
        <v>In progress</v>
      </c>
      <c r="K6" s="37" t="s">
        <v>39139</v>
      </c>
      <c r="L6" s="37" t="str">
        <f>IFERROR(VLOOKUP(D6,DB!A:I,9,0),"")</f>
        <v>Latis</v>
      </c>
    </row>
    <row r="7" spans="1:13" ht="30.75">
      <c r="A7" s="37" t="s">
        <v>39140</v>
      </c>
      <c r="B7" s="37" t="str">
        <f>IFERROR(VLOOKUP(D7,DB!A:K,11,0),"")</f>
        <v>R5</v>
      </c>
      <c r="C7" s="37">
        <v>1</v>
      </c>
      <c r="D7" s="37" t="s">
        <v>38216</v>
      </c>
      <c r="E7" s="37" t="s">
        <v>39141</v>
      </c>
      <c r="F7" s="38"/>
      <c r="G7" s="131">
        <f ca="1">IFERROR(NOW()-F7,"")</f>
        <v>45999.738094907407</v>
      </c>
      <c r="H7" s="38">
        <v>45999.642465277779</v>
      </c>
      <c r="I7" s="37" t="str">
        <f>IFERROR(VLOOKUP(D7,DB!A:F,6,0),"")</f>
        <v>SCECO</v>
      </c>
      <c r="J7" s="37" t="str">
        <f>IFERROR(VLOOKUP(D7,DB!A:G,7,0),"")</f>
        <v>Haj Removal</v>
      </c>
      <c r="K7" s="37" t="s">
        <v>39142</v>
      </c>
      <c r="L7" s="37" t="str">
        <f>IFERROR(VLOOKUP(D7,DB!A:I,9,0),"")</f>
        <v>Latis</v>
      </c>
    </row>
    <row r="8" spans="1:13" ht="30.75">
      <c r="A8" s="37" t="s">
        <v>39140</v>
      </c>
      <c r="B8" s="37" t="str">
        <f>IFERROR(VLOOKUP(D8,DB!A:K,11,0),"")</f>
        <v>R5</v>
      </c>
      <c r="C8" s="37">
        <v>1</v>
      </c>
      <c r="D8" s="37" t="s">
        <v>38196</v>
      </c>
      <c r="E8" s="37" t="s">
        <v>39141</v>
      </c>
      <c r="F8" s="38"/>
      <c r="G8" s="131">
        <f ca="1">IFERROR(NOW()-F8,"")</f>
        <v>45999.738094907407</v>
      </c>
      <c r="H8" s="38">
        <v>45999.642465277779</v>
      </c>
      <c r="I8" s="37" t="str">
        <f>IFERROR(VLOOKUP(D8,DB!A:F,6,0),"")</f>
        <v>SCECO</v>
      </c>
      <c r="J8" s="37" t="str">
        <f>IFERROR(VLOOKUP(D8,DB!A:G,7,0),"")</f>
        <v>Haj Removal</v>
      </c>
      <c r="K8" s="37" t="s">
        <v>39143</v>
      </c>
      <c r="L8" s="37" t="str">
        <f>IFERROR(VLOOKUP(D8,DB!A:I,9,0),"")</f>
        <v>Latis</v>
      </c>
    </row>
    <row r="9" spans="1:13" ht="30.75">
      <c r="A9" s="37" t="s">
        <v>39140</v>
      </c>
      <c r="B9" s="37" t="str">
        <f>IFERROR(VLOOKUP(D9,DB!A:K,11,0),"")</f>
        <v>R5</v>
      </c>
      <c r="C9" s="37">
        <v>1</v>
      </c>
      <c r="D9" s="37" t="s">
        <v>38349</v>
      </c>
      <c r="E9" s="37" t="s">
        <v>39141</v>
      </c>
      <c r="F9" s="38"/>
      <c r="G9" s="131">
        <f ca="1">IFERROR(NOW()-F9,"")</f>
        <v>45999.738094907407</v>
      </c>
      <c r="H9" s="38">
        <v>45999.642465277779</v>
      </c>
      <c r="I9" s="37" t="str">
        <f>IFERROR(VLOOKUP(D9,DB!A:F,6,0),"")</f>
        <v>SCECO</v>
      </c>
      <c r="J9" s="37" t="str">
        <f>IFERROR(VLOOKUP(D9,DB!A:G,7,0),"")</f>
        <v>Haj Removal</v>
      </c>
      <c r="K9" s="37" t="s">
        <v>39143</v>
      </c>
      <c r="L9" s="37" t="str">
        <f>IFERROR(VLOOKUP(D9,DB!A:I,9,0),"")</f>
        <v>Latis</v>
      </c>
    </row>
    <row r="10" spans="1:13" ht="30.75">
      <c r="A10" s="37" t="s">
        <v>39140</v>
      </c>
      <c r="B10" s="37" t="str">
        <f>IFERROR(VLOOKUP(D10,DB!A:K,11,0),"")</f>
        <v>R5</v>
      </c>
      <c r="C10" s="37">
        <v>2</v>
      </c>
      <c r="D10" s="37" t="s">
        <v>38311</v>
      </c>
      <c r="E10" s="37" t="s">
        <v>39141</v>
      </c>
      <c r="F10" s="38"/>
      <c r="G10" s="131">
        <f ca="1">IFERROR(NOW()-F10,"")</f>
        <v>45999.738094907407</v>
      </c>
      <c r="H10" s="38">
        <v>45999.642465277779</v>
      </c>
      <c r="I10" s="37" t="str">
        <f>IFERROR(VLOOKUP(D10,DB!A:F,6,0),"")</f>
        <v>SCECO</v>
      </c>
      <c r="J10" s="37" t="str">
        <f>IFERROR(VLOOKUP(D10,DB!A:G,7,0),"")</f>
        <v>Haj Removal</v>
      </c>
      <c r="K10" s="37" t="s">
        <v>39143</v>
      </c>
      <c r="L10" s="37" t="str">
        <f>IFERROR(VLOOKUP(D10,DB!A:I,9,0),"")</f>
        <v>Latis</v>
      </c>
    </row>
    <row r="11" spans="1:13" ht="30.75">
      <c r="A11" s="37" t="s">
        <v>39140</v>
      </c>
      <c r="B11" s="37" t="str">
        <f>IFERROR(VLOOKUP(D11,DB!A:K,11,0),"")</f>
        <v>R5</v>
      </c>
      <c r="C11" s="37">
        <v>1</v>
      </c>
      <c r="D11" s="37" t="s">
        <v>38244</v>
      </c>
      <c r="E11" s="37" t="s">
        <v>39141</v>
      </c>
      <c r="F11" s="38"/>
      <c r="G11" s="131">
        <f ca="1">IFERROR(NOW()-F11,"")</f>
        <v>45999.738094907407</v>
      </c>
      <c r="H11" s="38">
        <v>45999.642465277779</v>
      </c>
      <c r="I11" s="37" t="str">
        <f>IFERROR(VLOOKUP(D11,DB!A:F,6,0),"")</f>
        <v>SCECO</v>
      </c>
      <c r="J11" s="37" t="str">
        <f>IFERROR(VLOOKUP(D11,DB!A:G,7,0),"")</f>
        <v>Haj Removal</v>
      </c>
      <c r="K11" s="37" t="s">
        <v>39142</v>
      </c>
      <c r="L11" s="37" t="str">
        <f>IFERROR(VLOOKUP(D11,DB!A:I,9,0),"")</f>
        <v>Latis</v>
      </c>
    </row>
    <row r="12" spans="1:13" ht="30.75">
      <c r="A12" s="37" t="s">
        <v>39140</v>
      </c>
      <c r="B12" s="37" t="str">
        <f>IFERROR(VLOOKUP(D12,DB!A:K,11,0),"")</f>
        <v>R5</v>
      </c>
      <c r="C12" s="37">
        <v>1</v>
      </c>
      <c r="D12" s="37" t="s">
        <v>38185</v>
      </c>
      <c r="E12" s="37" t="s">
        <v>39141</v>
      </c>
      <c r="F12" s="38"/>
      <c r="G12" s="131">
        <f ca="1">IFERROR(NOW()-F12,"")</f>
        <v>45999.738094907407</v>
      </c>
      <c r="H12" s="38">
        <v>45999.642465277779</v>
      </c>
      <c r="I12" s="37" t="str">
        <f>IFERROR(VLOOKUP(D12,DB!A:F,6,0),"")</f>
        <v>SCECO</v>
      </c>
      <c r="J12" s="37" t="str">
        <f>IFERROR(VLOOKUP(D12,DB!A:G,7,0),"")</f>
        <v>Haj Removal</v>
      </c>
      <c r="K12" s="37" t="s">
        <v>39142</v>
      </c>
      <c r="L12" s="37" t="str">
        <f>IFERROR(VLOOKUP(D12,DB!A:I,9,0),"")</f>
        <v>Latis</v>
      </c>
    </row>
    <row r="13" spans="1:13" ht="30.75">
      <c r="A13" s="37" t="s">
        <v>39140</v>
      </c>
      <c r="B13" s="37" t="str">
        <f>IFERROR(VLOOKUP(D13,DB!A:K,11,0),"")</f>
        <v>R5</v>
      </c>
      <c r="C13" s="37">
        <v>1</v>
      </c>
      <c r="D13" s="37" t="s">
        <v>38566</v>
      </c>
      <c r="E13" s="37" t="s">
        <v>39141</v>
      </c>
      <c r="F13" s="38"/>
      <c r="G13" s="131">
        <f ca="1">IFERROR(NOW()-F13,"")</f>
        <v>45999.738094907407</v>
      </c>
      <c r="H13" s="38">
        <v>45999.642465277779</v>
      </c>
      <c r="I13" s="37" t="str">
        <f>IFERROR(VLOOKUP(D13,DB!A:F,6,0),"")</f>
        <v>SCECO</v>
      </c>
      <c r="J13" s="37" t="str">
        <f>IFERROR(VLOOKUP(D13,DB!A:G,7,0),"")</f>
        <v>Haj Removal</v>
      </c>
      <c r="K13" s="37" t="s">
        <v>39142</v>
      </c>
      <c r="L13" s="37" t="str">
        <f>IFERROR(VLOOKUP(D13,DB!A:I,9,0),"")</f>
        <v>Latis</v>
      </c>
    </row>
    <row r="14" spans="1:13">
      <c r="A14" s="37" t="s">
        <v>39144</v>
      </c>
      <c r="B14" s="37" t="str">
        <f>IFERROR(VLOOKUP(D14,DB!A:K,11,0),"")</f>
        <v>R5</v>
      </c>
      <c r="C14" s="37">
        <v>1</v>
      </c>
      <c r="D14" s="37" t="s">
        <v>34668</v>
      </c>
      <c r="E14" s="37" t="s">
        <v>39109</v>
      </c>
      <c r="F14" s="38"/>
      <c r="G14" s="131">
        <f ca="1">IFERROR(NOW()-F14,"")</f>
        <v>45999.738094907407</v>
      </c>
      <c r="H14" s="38">
        <v>45999.668206018519</v>
      </c>
      <c r="I14" s="37" t="str">
        <f>IFERROR(VLOOKUP(D14,DB!A:F,6,0),"")</f>
        <v>SCECO</v>
      </c>
      <c r="J14" s="37" t="str">
        <f>IFERROR(VLOOKUP(D14,DB!A:G,7,0),"")</f>
        <v>Vandalized</v>
      </c>
      <c r="K14" s="37" t="s">
        <v>39145</v>
      </c>
      <c r="L14" s="37" t="str">
        <f>IFERROR(VLOOKUP(D14,DB!A:I,9,0),"")</f>
        <v>Latis</v>
      </c>
    </row>
    <row r="15" spans="1:13" ht="30.75">
      <c r="A15" s="37" t="s">
        <v>39146</v>
      </c>
      <c r="B15" s="37" t="str">
        <f>IFERROR(VLOOKUP(D15,DB!A:K,11,0),"")</f>
        <v>R5</v>
      </c>
      <c r="C15" s="37">
        <v>2</v>
      </c>
      <c r="D15" s="37" t="s">
        <v>38377</v>
      </c>
      <c r="E15" s="37" t="s">
        <v>39109</v>
      </c>
      <c r="F15" s="38"/>
      <c r="G15" s="131">
        <f ca="1">IFERROR(NOW()-F15,"")</f>
        <v>45999.738094907407</v>
      </c>
      <c r="H15" s="38">
        <v>45999.692858796298</v>
      </c>
      <c r="I15" s="37" t="str">
        <f>IFERROR(VLOOKUP(D15,DB!A:F,6,0),"")</f>
        <v>SCECO</v>
      </c>
      <c r="J15" s="37" t="str">
        <f>IFERROR(VLOOKUP(D15,DB!A:G,7,0),"")</f>
        <v>Haj Removal</v>
      </c>
      <c r="K15" s="37" t="s">
        <v>39147</v>
      </c>
      <c r="L15" s="37" t="str">
        <f>IFERROR(VLOOKUP(D15,DB!A:I,9,0),"")</f>
        <v>Latis</v>
      </c>
    </row>
    <row r="16" spans="1:13">
      <c r="A16" s="37" t="s">
        <v>39148</v>
      </c>
      <c r="B16" s="37" t="str">
        <f>IFERROR(VLOOKUP(D16,DB!A:K,11,0),"")</f>
        <v>R5</v>
      </c>
      <c r="C16" s="37">
        <v>2</v>
      </c>
      <c r="D16" s="37" t="s">
        <v>35720</v>
      </c>
      <c r="E16" s="37" t="s">
        <v>39106</v>
      </c>
      <c r="F16" s="38">
        <v>45999.713472222225</v>
      </c>
      <c r="G16" s="131">
        <f ca="1">IFERROR(NOW()-F16,"")</f>
        <v>2.4622685181384441E-2</v>
      </c>
      <c r="H16" s="38">
        <v>45999.70417824074</v>
      </c>
      <c r="I16" s="37" t="str">
        <f>IFERROR(VLOOKUP(D16,DB!A:F,6,0),"")</f>
        <v>SCECO</v>
      </c>
      <c r="J16" s="37" t="str">
        <f>IFERROR(VLOOKUP(D16,DB!A:G,7,0),"")</f>
        <v>No BB Shifted</v>
      </c>
      <c r="K16" s="37" t="s">
        <v>39149</v>
      </c>
      <c r="L16" s="37" t="str">
        <f>IFERROR(VLOOKUP(D16,DB!A:I,9,0),"")</f>
        <v>Latis</v>
      </c>
    </row>
    <row r="17" spans="1:12">
      <c r="A17" s="37"/>
      <c r="B17" s="37" t="str">
        <f>IFERROR(VLOOKUP(D17,DB!A:K,11,0),"")</f>
        <v/>
      </c>
      <c r="C17" s="37"/>
      <c r="D17" s="37"/>
      <c r="E17" s="37"/>
      <c r="F17" s="38"/>
      <c r="G17" s="131">
        <f ca="1">IFERROR(NOW()-F17,"")</f>
        <v>45999.738094907407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45999.738094907407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45999.738094907407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45999.738094907407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45999.738094907407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45999.738094907407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45999.738094907407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45999.738094907407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45999.738094907407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45999.738094907407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45999.738094907407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45999.738094907407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45999.738094907407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45999.738094907407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45999.738094907407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45999.738094907407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45999.738094907407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45999.738094907407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45999.738094907407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45999.738094907407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45999.738094907407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45999.738094907407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45999.738094907407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45999.738094907407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45999.738094907407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45999.738094907407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45999.738094907407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45999.738094907407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45999.738094907407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45999.738094907407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45999.738094907407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45999.738094907407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45999.738094907407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45999.738094907407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45999.738094907407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45999.738094907407</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0.10662500000034925</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45999.738094907407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45999.738094907407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45999.738094907407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45999.738094907407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45999.738094907407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45999.738094907407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45999.738094907407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45999.738094907407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45999.738094907407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45999.738094907407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45999.738094907407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45999.738094907407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45999.738094907407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45999.738094907407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45999.738094907407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45999.738094907407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45999.738094907407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45999.738094907407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45999.738094907407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45999.738094907407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45999.738094907407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45999.738094907407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45999.738094907407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45999.738094907407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45999.738094907407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45999.738094907407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45999.738094907407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45999.738094907407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45999.738094907407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45999.738094907407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45999.738094907407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45999.738094907407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45999.738094907407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45999.738094907407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45999.738094907407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45999.738094907407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45999.738094907407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45999.738094907407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45999.738094907407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45999.738094907407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45999.738094907407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45999.738094907407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45999.738094907407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45999.738094907407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45999.738094907407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45999.738094907407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45999.738094907407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45999.738094907407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45999.738094907407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45999.738094907407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45999.738094907407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45999.738094907407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45999.738094907407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45999.738094907407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45999.738094907407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45999.738094907407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45999.738094907407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45999.738094907407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45999.738094907407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45999.738094907407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45999.738094907407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45999.738094907407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45999.738094907407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45999.738094907407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45999.738094907407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45999.738094907407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45999.738094907407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45999.738094907407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45999.738094907407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45999.738094907407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45999.738094907407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45999.738094907407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45999.738094907407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45999.738094907407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45999.738094907407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45999.738094907407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45999.738094907407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45999.738094907407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45999.738094907407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45999.738094907407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45999.738094907407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45999.738094907407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45999.738094907407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45999.738094907407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45999.738094907407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45999.738094907407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45999.738094907407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45999.738094907407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45999.738094907407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45999.738094907407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45999.738094907407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45999.738094907407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45999.738094907407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45999.738094907407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45999.738094907407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45999.738094907407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45999.738094907407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45999.738094907407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45999.738094907407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45999.738094907407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45999.738094907407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45999.738094907407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45999.738094907407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45999.738094907407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45999.738094907407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45999.738094907407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45999.738094907407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45999.738094907407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45999.738094907407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45999.738094907407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45999.738094907407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45999.738094907407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45999.738094907407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45999.738094907407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45999.738094907407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45999.738094907407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45999.738094907407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45999.738094907407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45999.738094907407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45999.738094907407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45999.738094907407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45999.738094907407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45999.738094907407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45999.738094907407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45999.738094907407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45999.738094907407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45999.738094907407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45999.738094907407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45999.738094907407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45999.738094907407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45999.738094907407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45999.738094907407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45999.738094907407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45999.738094907407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45999.738094907407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45999.738094907407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45999.738094907407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45999.738094907407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45999.738094907407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45999.738094907407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45999.738094907407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45999.738094907407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45999.738094907407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45999.738094907407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45999.738094907407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45999.738094907407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45999.738094907407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45999.738094907407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45999.738094907407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45999.738094907407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45999.738094907407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45999.738094907407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45999.738094907407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45999.738094907407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45999.738094907407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45999.738094907407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45999.738094907407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45999.738094907407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45999.738094907407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45999.738094907407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45999.738094907407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45999.738094907407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45999.738094907407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45999.738094907407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45999.738094907407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45999.738094907407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45999.738094907407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45999.738094907407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45999.738094907407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45999.738094907407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45999.738094907407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45999.738094907407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45999.738094907407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45999.738094907407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45999.738094907407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45999.738094907407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45999.738094907407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45999.738094907407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45999.738094907407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45999.738094907407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45999.738094907407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45999.738094907407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45999.738094907407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45999.738094907407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45999.738094907407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45999.738094907407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45999.738094907407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45999.738094907407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45999.738094907407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45999.738094907407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45999.738094907407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45999.738094907407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45999.738094907407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45999.738094907407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45999.738094907407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45999.738094907407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45999.738094907407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45999.738094907407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45999.738094907407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45999.738094907407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45999.738094907407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45999.738094907407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45999.738094907407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45999.738094907407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45999.738094907407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45999.738094907407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45999.738094907407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45999.738094907407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45999.738094907407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45999.738094907407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45999.738094907407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45999.738094907407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45999.738094907407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45999.738094907407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45999.738094907407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45999.738094907407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45999.738094907407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45999.738094907407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45999.738094907407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45999.738094907407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45999.738094907407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45999.738094907407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45999.738094907407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45999.738094907407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45999.738094907407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45999.738094907407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45999.738094907407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45999.738094907407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45999.738094907407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45999.738094907407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45999.738094907407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45999.738094907407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45999.738094907407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45999.738094907407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45999.738094907407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45999.738094907407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45999.738094907407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45999.738094907407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45999.738094907407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45999.738094907407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45999.738094907407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45999.738094907407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45999.738094907407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45999.738094907407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45999.738094907407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45999.738094907407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45999.738094907407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45999.738094907407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45999.738094907407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45999.738094907407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45999.738094907407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45999.738094907407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45999.738094907407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45999.738094907407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45999.738094907407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45999.738094907407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45999.738094907407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45999.738094907407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45999.738094907407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45999.738094907407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45999.738094907407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45999.738094907407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45999.738094907407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45999.738094907407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45999.738094907407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45999.738094907407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45999.738094907407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45999.738094907407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45999.738094907407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45999.738094907407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45999.738094907407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45999.738094907407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45999.738094907407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45999.738094907407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45999.738094907407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45999.738094907407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45999.738094907407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45999.738094907407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45999.738094907407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45999.738094907407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45999.738094907407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45999.738094907407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45999.738094907407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45999.738094907407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45999.738094907407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45999.738094907407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45999.738094907407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45999.738094907407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45999.738094907407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45999.738094907407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45999.738094907407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45999.738094907407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45999.738094907407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45999.738094907407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45999.738094907407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45999.738094907407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45999.738094907407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45999.738094907407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45999.738094907407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45999.738094907407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45999.738094907407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45999.738094907407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45999.738094907407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45999.738094907407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45999.738094907407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45999.738094907407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45999.738094907407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45999.738094907407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45999.738094907407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45999.738094907407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45999.738094907407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45999.738094907407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45999.738094907407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45999.738094907407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45999.738094907407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45999.738094907407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45999.738094907407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45999.738094907407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45999.738094907407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45999.738094907407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45999.738094907407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45999.738094907407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45999.738094907407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45999.738094907407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45999.738094907407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45999.738094907407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45999.738094907407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45999.738094907407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45999.738094907407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45999.738094907407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45999.738094907407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45999.738094907407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45999.738094907407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45999.738094907407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45999.738094907407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45999.738094907407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45999.738094907407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45999.738094907407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45999.738094907407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45999.738094907407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45999.738094907407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45999.738094907407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45999.738094907407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45999.738094907407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45999.738094907407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45999.738094907407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45999.738094907407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45999.738094907407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45999.738094907407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45999.738094907407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45999.738094907407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45999.738094907407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45999.738094907407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45999.738094907407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45999.738094907407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45999.738094907407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45999.738094907407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45999.738094907407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45999.738094907407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45999.738094907407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45999.738094907407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45999.738094907407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45999.738094907407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45999.738094907407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45999.738094907407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45999.738094907407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45999.738094907407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45999.738094907407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45999.738094907407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45999.738094907407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45999.738094907407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45999.738094907407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45999.738094907407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45999.738094907407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45999.738094907407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45999.738094907407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45999.738094907407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45999.738094907407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45999.738094907407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45999.738094907407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45999.738094907407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45999.738094907407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45999.738094907407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45999.738094907407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45999.738094907407</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45999.738094907407</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2025-12-08T14:44:48Z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